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azembat\Downloads\"/>
    </mc:Choice>
  </mc:AlternateContent>
  <bookViews>
    <workbookView xWindow="0" yWindow="0" windowWidth="28800" windowHeight="12345"/>
  </bookViews>
  <sheets>
    <sheet name="Sheet1" sheetId="1" r:id="rId1"/>
  </sheets>
  <definedNames>
    <definedName name="_xlnm.Print_Area" localSheetId="0">Sheet1!$A$1:$S$109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4" i="1" l="1"/>
  <c r="P43" i="1"/>
  <c r="P42" i="1"/>
  <c r="P41" i="1"/>
  <c r="P40" i="1"/>
  <c r="P39" i="1"/>
  <c r="P38" i="1"/>
  <c r="P37" i="1"/>
  <c r="P36" i="1"/>
  <c r="P47" i="1" s="1"/>
  <c r="P35" i="1"/>
  <c r="P34" i="1"/>
  <c r="F44" i="1"/>
  <c r="F43" i="1"/>
  <c r="F42" i="1"/>
  <c r="F41" i="1"/>
  <c r="F40" i="1"/>
  <c r="F39" i="1"/>
  <c r="F38" i="1"/>
  <c r="F37" i="1"/>
  <c r="F36" i="1"/>
  <c r="F35" i="1"/>
  <c r="F34" i="1"/>
  <c r="U88" i="1"/>
  <c r="U89" i="1" s="1"/>
  <c r="U85" i="1"/>
  <c r="M26" i="1"/>
  <c r="N26" i="1"/>
  <c r="O26" i="1"/>
  <c r="Q27" i="1"/>
  <c r="P14" i="1"/>
  <c r="P15" i="1"/>
  <c r="P16" i="1"/>
  <c r="P17" i="1"/>
  <c r="P18" i="1"/>
  <c r="P19" i="1"/>
  <c r="P20" i="1"/>
  <c r="P21" i="1"/>
  <c r="P22" i="1"/>
  <c r="P10" i="1"/>
  <c r="P27" i="1" s="1"/>
  <c r="P11" i="1"/>
  <c r="P12" i="1"/>
  <c r="F10" i="1"/>
  <c r="F11" i="1"/>
  <c r="F12" i="1"/>
  <c r="F13" i="1"/>
  <c r="F14" i="1"/>
  <c r="F15" i="1"/>
  <c r="F16" i="1"/>
  <c r="F17" i="1"/>
  <c r="F18" i="1"/>
  <c r="F19" i="1"/>
  <c r="F20" i="1"/>
  <c r="F21" i="1"/>
  <c r="F22" i="1"/>
  <c r="F23" i="1"/>
  <c r="C26" i="1"/>
  <c r="D26" i="1"/>
  <c r="E26" i="1"/>
  <c r="G27" i="1"/>
  <c r="P71" i="1"/>
  <c r="P72" i="1"/>
  <c r="P73" i="1"/>
  <c r="P74" i="1"/>
  <c r="P75" i="1"/>
  <c r="P76" i="1"/>
  <c r="P77" i="1"/>
  <c r="P78" i="1"/>
  <c r="F71" i="1"/>
  <c r="F72" i="1"/>
  <c r="F73" i="1"/>
  <c r="F74" i="1"/>
  <c r="F75" i="1"/>
  <c r="F76" i="1"/>
  <c r="F77" i="1"/>
  <c r="F78" i="1"/>
  <c r="P66" i="1"/>
  <c r="F54" i="1"/>
  <c r="F55" i="1"/>
  <c r="F56" i="1"/>
  <c r="F57" i="1"/>
  <c r="F58" i="1"/>
  <c r="F59" i="1"/>
  <c r="F60" i="1"/>
  <c r="F61" i="1"/>
  <c r="F62" i="1"/>
  <c r="F63" i="1"/>
  <c r="C80" i="1"/>
  <c r="C81" i="1" s="1"/>
  <c r="D80" i="1"/>
  <c r="E80" i="1"/>
  <c r="M80" i="1"/>
  <c r="N80" i="1"/>
  <c r="O80" i="1"/>
  <c r="M81" i="1"/>
  <c r="C65" i="1"/>
  <c r="C66" i="1" s="1"/>
  <c r="D65" i="1"/>
  <c r="E65" i="1"/>
  <c r="C46" i="1"/>
  <c r="D46" i="1"/>
  <c r="E46" i="1"/>
  <c r="M46" i="1"/>
  <c r="N46" i="1"/>
  <c r="O46" i="1"/>
  <c r="M83" i="1"/>
  <c r="Q47" i="1"/>
  <c r="P106" i="1"/>
  <c r="P105" i="1"/>
  <c r="P103" i="1"/>
  <c r="P102" i="1"/>
  <c r="P101" i="1"/>
  <c r="P98" i="1"/>
  <c r="P97" i="1"/>
  <c r="P96" i="1"/>
  <c r="P95" i="1"/>
  <c r="P94" i="1"/>
  <c r="P93" i="1"/>
  <c r="Q81" i="1"/>
  <c r="G81" i="1"/>
  <c r="G66" i="1"/>
  <c r="O65" i="1"/>
  <c r="N65" i="1"/>
  <c r="M65" i="1"/>
  <c r="M66" i="1" s="1"/>
  <c r="G47" i="1"/>
  <c r="M47" i="1"/>
  <c r="C47" i="1" l="1"/>
  <c r="F66" i="1"/>
  <c r="F27" i="1"/>
  <c r="C27" i="1"/>
  <c r="F47" i="1"/>
  <c r="M84" i="1"/>
  <c r="F81" i="1"/>
  <c r="P81" i="1"/>
  <c r="M85" i="1" s="1"/>
  <c r="M27" i="1"/>
  <c r="U91" i="1"/>
  <c r="Y70" i="1" l="1"/>
</calcChain>
</file>

<file path=xl/sharedStrings.xml><?xml version="1.0" encoding="utf-8"?>
<sst xmlns="http://schemas.openxmlformats.org/spreadsheetml/2006/main" count="473" uniqueCount="272">
  <si>
    <t>PIRI REIS UNIVERSITY</t>
  </si>
  <si>
    <t>MARITIME FACULTY</t>
  </si>
  <si>
    <t xml:space="preserve">DEPARTMENT OF MARINE  ENGINEERING  </t>
  </si>
  <si>
    <t>ACADEMIC PROGRAMME (COURSE CURRICULUM)</t>
  </si>
  <si>
    <t>NOT: BU DERS PLANI xx.01.2021 TARİH VE 2021/xx SAYILI KARAR İLE ÜNİVERSİTE YÖNETİM  KURULUNDA REVİZE EDİLMİŞTİR.</t>
  </si>
  <si>
    <t xml:space="preserve">I. YEAR/FRESHMEN </t>
  </si>
  <si>
    <t xml:space="preserve">I. SEMESTER (FALL) </t>
  </si>
  <si>
    <t xml:space="preserve">II. SEMESTER (SPRING) </t>
  </si>
  <si>
    <t>Code</t>
  </si>
  <si>
    <t>Course Name</t>
  </si>
  <si>
    <t>T</t>
  </si>
  <si>
    <t>P</t>
  </si>
  <si>
    <t>L</t>
  </si>
  <si>
    <t>C</t>
  </si>
  <si>
    <t>ECTS</t>
  </si>
  <si>
    <t>Prerequsities</t>
  </si>
  <si>
    <t>Online AKTS</t>
  </si>
  <si>
    <t>MATH 111</t>
  </si>
  <si>
    <t>Mathematics-I</t>
  </si>
  <si>
    <t>None</t>
  </si>
  <si>
    <t>MATH 121</t>
  </si>
  <si>
    <t>Mathematics-II</t>
  </si>
  <si>
    <t>PHYS 111</t>
  </si>
  <si>
    <t>Physics-I</t>
  </si>
  <si>
    <t>PHYS 121</t>
  </si>
  <si>
    <t>Physics-II</t>
  </si>
  <si>
    <t>PHYS 111L</t>
  </si>
  <si>
    <t>Physics-I (Lab.)</t>
  </si>
  <si>
    <t>PHYS 121L</t>
  </si>
  <si>
    <t>Physics-II (Lab.)</t>
  </si>
  <si>
    <t>CHEM 114</t>
  </si>
  <si>
    <t>Chemistry</t>
  </si>
  <si>
    <t>SMME121</t>
  </si>
  <si>
    <t>Maritime English for Marine Engineers-II</t>
  </si>
  <si>
    <t>SMME112Y</t>
  </si>
  <si>
    <t>CHEM 114L</t>
  </si>
  <si>
    <t>Chemistry Lab</t>
  </si>
  <si>
    <t>SMME122</t>
  </si>
  <si>
    <t>Material Science</t>
  </si>
  <si>
    <t>SMME111Y</t>
  </si>
  <si>
    <t xml:space="preserve">Introduction to Marine Engineering </t>
  </si>
  <si>
    <t>SMME123</t>
  </si>
  <si>
    <t>Computer Aided Technical Drawing</t>
  </si>
  <si>
    <t>Maritime English for Marine Engineers-I</t>
  </si>
  <si>
    <t>MF121</t>
  </si>
  <si>
    <t xml:space="preserve">Statics </t>
  </si>
  <si>
    <t>SMME113Y</t>
  </si>
  <si>
    <t>Workshop and Manufacturing Process</t>
  </si>
  <si>
    <t>MF111</t>
  </si>
  <si>
    <t>Computer Technologies and Programming</t>
  </si>
  <si>
    <t>STCW 112</t>
  </si>
  <si>
    <t>Survival At Sea</t>
  </si>
  <si>
    <t>STCW 122</t>
  </si>
  <si>
    <t>Proficiency of Survival Crafts</t>
  </si>
  <si>
    <t>STCW 113</t>
  </si>
  <si>
    <t>Basic Fire Fighting</t>
  </si>
  <si>
    <t>STCW 123</t>
  </si>
  <si>
    <t>Elementary First Aid</t>
  </si>
  <si>
    <t>STCW 114</t>
  </si>
  <si>
    <t>Personnel Safety and Social Responsibility</t>
  </si>
  <si>
    <t>STCW 124</t>
  </si>
  <si>
    <t>Combined Ship Security Dutites</t>
  </si>
  <si>
    <t>ATAC01</t>
  </si>
  <si>
    <t>Atatürk's Principles&amp;History of Turkish Revolution-I</t>
  </si>
  <si>
    <t>CARC01</t>
  </si>
  <si>
    <t>Carreer Planning</t>
  </si>
  <si>
    <t>TURC01*</t>
  </si>
  <si>
    <t>Turkish-I</t>
  </si>
  <si>
    <t>Humanities or Social Sciences Elective Courses</t>
  </si>
  <si>
    <t>ATF101**</t>
  </si>
  <si>
    <t>Academic Turkish for Foreign Students</t>
  </si>
  <si>
    <t>*</t>
  </si>
  <si>
    <t>Compusory for Turkish Students</t>
  </si>
  <si>
    <t>**</t>
  </si>
  <si>
    <t>Compusory for Foreign Students</t>
  </si>
  <si>
    <t>CLASS HOURS PER WEEK/TOTAL CREDITS/TOTAL ECTS</t>
  </si>
  <si>
    <t>SMME120: I. WORKSHOP SKILLS TRAINING (3 Months-NC)</t>
  </si>
  <si>
    <t xml:space="preserve">2.YEAR/SOPHOMORE </t>
  </si>
  <si>
    <t xml:space="preserve">III. SEMESTER (FALL) </t>
  </si>
  <si>
    <t>IV. SEMESTER (SPRING)</t>
  </si>
  <si>
    <t>MATH 214</t>
  </si>
  <si>
    <t>Linear Algebra</t>
  </si>
  <si>
    <t>MATH 223</t>
  </si>
  <si>
    <t>Differential Equations</t>
  </si>
  <si>
    <t>SMME211</t>
  </si>
  <si>
    <t>Engineering Thermodynamics</t>
  </si>
  <si>
    <t>SMME221</t>
  </si>
  <si>
    <t>Marine Diesel Engines-II</t>
  </si>
  <si>
    <t>SMME215Y</t>
  </si>
  <si>
    <t>SMME212</t>
  </si>
  <si>
    <t>Strength of Materials</t>
  </si>
  <si>
    <t>SMME222</t>
  </si>
  <si>
    <t>Fluid Mechanics</t>
  </si>
  <si>
    <t>SMME213</t>
  </si>
  <si>
    <t>Maritime English for Marine Engineers-III</t>
  </si>
  <si>
    <t>SMME223</t>
  </si>
  <si>
    <t>Marine Auxiliary Machinery-II</t>
  </si>
  <si>
    <t>SMME214Y</t>
  </si>
  <si>
    <t>Marine Auxiliary Machinery-I</t>
  </si>
  <si>
    <t>SMME224Y</t>
  </si>
  <si>
    <t>Marine Engine Operations and Maintenance</t>
  </si>
  <si>
    <t>Marine Diesel Engines-I</t>
  </si>
  <si>
    <t>MF221</t>
  </si>
  <si>
    <t>Electronics</t>
  </si>
  <si>
    <t>SMME216Y</t>
  </si>
  <si>
    <t>Marine Electrotechnology-I</t>
  </si>
  <si>
    <t>MF222</t>
  </si>
  <si>
    <t>Dynamics</t>
  </si>
  <si>
    <t>PHYS111</t>
  </si>
  <si>
    <t>SMME217</t>
  </si>
  <si>
    <t xml:space="preserve">Emergency Response Procedures </t>
  </si>
  <si>
    <t>MF223</t>
  </si>
  <si>
    <t>Introduction to Maritime Law</t>
  </si>
  <si>
    <t>ATAC02</t>
  </si>
  <si>
    <t>Atatürk's Principles&amp;History of Turkish Revolution-II</t>
  </si>
  <si>
    <t>WASC01</t>
  </si>
  <si>
    <t xml:space="preserve">Water Sports </t>
  </si>
  <si>
    <t>TURC02</t>
  </si>
  <si>
    <t>Turkish-II</t>
  </si>
  <si>
    <t>STCW 212</t>
  </si>
  <si>
    <t>Advanced Fire Figthing</t>
  </si>
  <si>
    <t>STCW 213</t>
  </si>
  <si>
    <t>Medical Care Onboard Ships</t>
  </si>
  <si>
    <t>SMME220: II. WORKSHOP SKILLS TRAINING (3 Months-NC)</t>
  </si>
  <si>
    <t xml:space="preserve">3.YEAR/JUNIOR </t>
  </si>
  <si>
    <t xml:space="preserve">V. SEMESTER (FALL) </t>
  </si>
  <si>
    <t>VI. SEMESTER (SPRING)</t>
  </si>
  <si>
    <t>SMME311</t>
  </si>
  <si>
    <t>Heat Transfer</t>
  </si>
  <si>
    <t>SMME320</t>
  </si>
  <si>
    <t>SEA TERM-On Board Training</t>
  </si>
  <si>
    <t>SMME312</t>
  </si>
  <si>
    <t>Design of Machine Elements</t>
  </si>
  <si>
    <t>MATH222Y</t>
  </si>
  <si>
    <t>Probability and Statistics</t>
  </si>
  <si>
    <t>SMME313</t>
  </si>
  <si>
    <t>International Maritime Conventions</t>
  </si>
  <si>
    <t>SMME314</t>
  </si>
  <si>
    <t>Engine Room Simulator-I</t>
  </si>
  <si>
    <t>SMME111</t>
  </si>
  <si>
    <t>SMME315</t>
  </si>
  <si>
    <t>Marine Engineering Watchkeeping</t>
  </si>
  <si>
    <t>SMME316</t>
  </si>
  <si>
    <t>Automatic Control</t>
  </si>
  <si>
    <t>SMME216</t>
  </si>
  <si>
    <t>SMME317</t>
  </si>
  <si>
    <t>Quality and Safety Management</t>
  </si>
  <si>
    <t>SMME318</t>
  </si>
  <si>
    <t>Naval Architecture and Ship Stability</t>
  </si>
  <si>
    <t>Elective Faculty Course</t>
  </si>
  <si>
    <t xml:space="preserve">4. YEAR/SENIOR </t>
  </si>
  <si>
    <t xml:space="preserve">VII. SEMESTER (FALL) </t>
  </si>
  <si>
    <t xml:space="preserve">VIII. SEMESTER (SPRING) </t>
  </si>
  <si>
    <t>SMME411</t>
  </si>
  <si>
    <t>Marine Steam and Gas Turbine Propulsion</t>
  </si>
  <si>
    <t>SMME421</t>
  </si>
  <si>
    <t>Refrigeration and Air Conditioning</t>
  </si>
  <si>
    <t>SMME412</t>
  </si>
  <si>
    <t>Numerical Analysis for Engineers</t>
  </si>
  <si>
    <t>SMME422</t>
  </si>
  <si>
    <t>Marine Electrotechnology-II</t>
  </si>
  <si>
    <t>SMME413Y</t>
  </si>
  <si>
    <t>Diesel Engine Operations and Maintenance</t>
  </si>
  <si>
    <t>SMME224</t>
  </si>
  <si>
    <t>SMME423</t>
  </si>
  <si>
    <t>Hydraulic and Pneumatic Control</t>
  </si>
  <si>
    <t>MF412</t>
  </si>
  <si>
    <t>Business Law</t>
  </si>
  <si>
    <t>SMME424Y</t>
  </si>
  <si>
    <t>Engine Room Simulator-II</t>
  </si>
  <si>
    <t>MF411</t>
  </si>
  <si>
    <t>Leadership, Organization and Management</t>
  </si>
  <si>
    <t>SMME425</t>
  </si>
  <si>
    <t>Survey Procedures</t>
  </si>
  <si>
    <t>MF418Y</t>
  </si>
  <si>
    <t xml:space="preserve">Research &amp; Presentation Techniques </t>
  </si>
  <si>
    <t>MF428</t>
  </si>
  <si>
    <t xml:space="preserve">Design Project </t>
  </si>
  <si>
    <t>Elective Department Course</t>
  </si>
  <si>
    <t>SMME427</t>
  </si>
  <si>
    <t>Maritime English for Marine Engineers-IV</t>
  </si>
  <si>
    <t>Free Elective</t>
  </si>
  <si>
    <t>Humanities and Social Sciences Elective Courses</t>
  </si>
  <si>
    <t>Total Number of Courses</t>
  </si>
  <si>
    <t>Güz dönemi açılacak AKTS</t>
  </si>
  <si>
    <t>Total Class Hours Per Week</t>
  </si>
  <si>
    <t xml:space="preserve">SMME 320 excluded </t>
  </si>
  <si>
    <t>Güz dönemi açıılacak online AKTS</t>
  </si>
  <si>
    <t>Total Credits</t>
  </si>
  <si>
    <t>Güz dönemi ORAN</t>
  </si>
  <si>
    <t>Total ECTS</t>
  </si>
  <si>
    <t>Bahar dönemi açılacak AKTS</t>
  </si>
  <si>
    <t>Marine Engineering Elective Courses</t>
  </si>
  <si>
    <t>Bahar dönemi açıılacak online AKTS</t>
  </si>
  <si>
    <t>Elective Faculty Courses</t>
  </si>
  <si>
    <t>Bahar dönemi ORAN</t>
  </si>
  <si>
    <t>HSS 001</t>
  </si>
  <si>
    <t>Humanity and Society</t>
  </si>
  <si>
    <t>N/A</t>
  </si>
  <si>
    <t>MF001</t>
  </si>
  <si>
    <t>Ballast and Waste Water Treatment</t>
  </si>
  <si>
    <t>2021-2022 Yılı Online Oran</t>
  </si>
  <si>
    <t>HSS 002</t>
  </si>
  <si>
    <t>Philosophy and Science</t>
  </si>
  <si>
    <t>MF002</t>
  </si>
  <si>
    <t>Marine Biology</t>
  </si>
  <si>
    <t>HSS 003</t>
  </si>
  <si>
    <t>History of Culture</t>
  </si>
  <si>
    <t>MF003</t>
  </si>
  <si>
    <t>Fundamentals of Shipping</t>
  </si>
  <si>
    <t>HSS 004</t>
  </si>
  <si>
    <t>History of Science and Technology</t>
  </si>
  <si>
    <t>MF004</t>
  </si>
  <si>
    <t>Marine Environmental Management</t>
  </si>
  <si>
    <t>HSS 005</t>
  </si>
  <si>
    <t>Engineering Ethics</t>
  </si>
  <si>
    <t>MF006</t>
  </si>
  <si>
    <t>Port and Terminal Operations Management</t>
  </si>
  <si>
    <t>HSS 006</t>
  </si>
  <si>
    <t>French I</t>
  </si>
  <si>
    <t>MF007</t>
  </si>
  <si>
    <t>Project Management</t>
  </si>
  <si>
    <t>HSS 007</t>
  </si>
  <si>
    <t>French II</t>
  </si>
  <si>
    <t>MF008</t>
  </si>
  <si>
    <t>Research Methodology</t>
  </si>
  <si>
    <t>HSS 008</t>
  </si>
  <si>
    <t>Basic Russian I</t>
  </si>
  <si>
    <t>MF009</t>
  </si>
  <si>
    <t>Energy Management Onboard Ships</t>
  </si>
  <si>
    <t>HSS 009</t>
  </si>
  <si>
    <t>Basic Russian II</t>
  </si>
  <si>
    <t>Elective Department Courses</t>
  </si>
  <si>
    <t>HSS 010</t>
  </si>
  <si>
    <t>Basic Chinese I</t>
  </si>
  <si>
    <t>HSS 011</t>
  </si>
  <si>
    <t>Basic Chinese II</t>
  </si>
  <si>
    <t>SMME001</t>
  </si>
  <si>
    <t>Modelling of Internal Combustion Engines</t>
  </si>
  <si>
    <t>HSS 012</t>
  </si>
  <si>
    <t xml:space="preserve">Introduction to Economics </t>
  </si>
  <si>
    <t>SMME002</t>
  </si>
  <si>
    <t>Propulsion Engineering</t>
  </si>
  <si>
    <t>HSS 013</t>
  </si>
  <si>
    <t>Introduction to Management</t>
  </si>
  <si>
    <t>SMME003</t>
  </si>
  <si>
    <t xml:space="preserve">Marine Salvage Operations </t>
  </si>
  <si>
    <t>HSS 014</t>
  </si>
  <si>
    <t>Organizational Psychology</t>
  </si>
  <si>
    <t>SMME004</t>
  </si>
  <si>
    <t xml:space="preserve">Electrical Machines and Control Systems </t>
  </si>
  <si>
    <t>HSS 015</t>
  </si>
  <si>
    <t>Fundamentals of Law</t>
  </si>
  <si>
    <t>SMME005</t>
  </si>
  <si>
    <t>Renewable Energy Sources</t>
  </si>
  <si>
    <t>HSS 016</t>
  </si>
  <si>
    <t>International Trade</t>
  </si>
  <si>
    <t>SMME007</t>
  </si>
  <si>
    <t>Operational Research</t>
  </si>
  <si>
    <t>HSS 017</t>
  </si>
  <si>
    <t>Maritime History and Culture</t>
  </si>
  <si>
    <t>Free Elective Courses</t>
  </si>
  <si>
    <t>HSS 018</t>
  </si>
  <si>
    <t>Tanker Familiarization</t>
  </si>
  <si>
    <t>HSS 019</t>
  </si>
  <si>
    <t>Nano Science and Nano Technology</t>
  </si>
  <si>
    <t>FE101</t>
  </si>
  <si>
    <t>Volunteering Practices</t>
  </si>
  <si>
    <t>1) to get at least "FD" from MF418
2) to be enrolled to SMME320
3) to be at least 7th semester and have completed min. 120 AKTS</t>
  </si>
  <si>
    <t>To get at least "FD"  from SMME113</t>
  </si>
  <si>
    <r>
      <t>To get at least "FD" or "NP"  fro</t>
    </r>
    <r>
      <rPr>
        <b/>
        <sz val="12"/>
        <rFont val="Times New Roman"/>
        <family val="1"/>
        <charset val="162"/>
      </rPr>
      <t>m SMME113Y</t>
    </r>
  </si>
  <si>
    <t>1. At least 90 days workshop training is required in total.
3. To get at least "DD" from STCW 112, STCW,113, STCW 122, STCW 123, STCW 124
2. To get at least "FD" from SMME113, SMME214, SMME215, SMME216, SMME217, SMME221, SMME223, SMME224, SMME315, SMME316, SMME318 lectures.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</si>
</sst>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1" x14ac:knownFonts="1">
    <font>
      <sz val="11"/>
      <color theme="1"/>
      <name val="Calibri"/>
      <family val="2"/>
      <charset val="162"/>
      <scheme val="minor"/>
    </font>
    <font>
      <sz val="11"/>
      <color theme="1"/>
      <name val="Calibri"/>
      <family val="2"/>
      <scheme val="minor"/>
    </font>
    <font>
      <sz val="11"/>
      <color theme="1"/>
      <name val="Calibri"/>
      <family val="2"/>
      <scheme val="minor"/>
    </font>
    <font>
      <sz val="12"/>
      <name val="Times New Roman"/>
      <family val="1"/>
      <charset val="162"/>
    </font>
    <font>
      <b/>
      <sz val="12"/>
      <name val="Times New Roman"/>
      <family val="1"/>
      <charset val="162"/>
    </font>
    <font>
      <i/>
      <sz val="12"/>
      <name val="Times New Roman"/>
      <family val="1"/>
      <charset val="162"/>
    </font>
    <font>
      <b/>
      <sz val="11"/>
      <name val="Times New Roman"/>
      <family val="1"/>
      <charset val="162"/>
    </font>
    <font>
      <sz val="11"/>
      <color theme="1"/>
      <name val="Times New Roman"/>
      <family val="1"/>
      <charset val="162"/>
    </font>
    <font>
      <sz val="11"/>
      <name val="Times New Roman"/>
      <family val="1"/>
      <charset val="162"/>
    </font>
    <font>
      <b/>
      <sz val="11"/>
      <color theme="1"/>
      <name val="Times New Roman"/>
      <family val="1"/>
      <charset val="162"/>
    </font>
    <font>
      <b/>
      <sz val="11"/>
      <color rgb="FF333333"/>
      <name val="Times New Roman"/>
      <family val="1"/>
      <charset val="162"/>
    </font>
    <font>
      <sz val="11"/>
      <color rgb="FF333333"/>
      <name val="Times New Roman"/>
      <family val="1"/>
      <charset val="162"/>
    </font>
    <font>
      <sz val="12"/>
      <color theme="1"/>
      <name val="Times New Roman"/>
      <family val="1"/>
      <charset val="162"/>
    </font>
    <font>
      <sz val="12"/>
      <name val="Times New Roman"/>
      <family val="1"/>
    </font>
    <font>
      <b/>
      <sz val="12"/>
      <name val="Times New Roman"/>
      <family val="1"/>
    </font>
    <font>
      <sz val="12"/>
      <color theme="1"/>
      <name val="Times New Roman"/>
      <family val="1"/>
    </font>
    <font>
      <i/>
      <sz val="12"/>
      <name val="Times New Roman"/>
      <family val="1"/>
    </font>
    <font>
      <b/>
      <sz val="12"/>
      <color theme="1"/>
      <name val="Times New Roman"/>
      <family val="1"/>
    </font>
    <font>
      <b/>
      <sz val="12"/>
      <color theme="1"/>
      <name val="Times New Roman"/>
      <family val="1"/>
      <charset val="162"/>
    </font>
    <font>
      <b/>
      <sz val="11"/>
      <name val="Times New Roman"/>
      <family val="1"/>
    </font>
    <font>
      <sz val="12"/>
      <color rgb="FFFF0000"/>
      <name val="Times New Roman"/>
      <family val="1"/>
    </font>
  </fonts>
  <fills count="9">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rgb="FF7BF1C1"/>
        <bgColor indexed="64"/>
      </patternFill>
    </fill>
    <fill>
      <patternFill patternType="solid">
        <fgColor rgb="FFFFC000"/>
        <bgColor indexed="64"/>
      </patternFill>
    </fill>
    <fill>
      <patternFill patternType="solid">
        <fgColor rgb="FF92D050"/>
        <bgColor indexed="64"/>
      </patternFill>
    </fill>
    <fill>
      <patternFill patternType="solid">
        <fgColor rgb="FFBDD7EE"/>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222">
    <xf numFmtId="0" fontId="0" fillId="0" borderId="0" xfId="0"/>
    <xf numFmtId="0" fontId="4" fillId="0" borderId="12" xfId="1" applyFont="1" applyBorder="1" applyAlignment="1">
      <alignment horizontal="left" vertical="center" wrapText="1"/>
    </xf>
    <xf numFmtId="0" fontId="4" fillId="0" borderId="12" xfId="1" applyFont="1" applyBorder="1" applyAlignment="1">
      <alignment vertical="center" wrapText="1"/>
    </xf>
    <xf numFmtId="0" fontId="3" fillId="0" borderId="12" xfId="1" applyFont="1" applyBorder="1" applyAlignment="1">
      <alignment horizontal="left" vertical="center" wrapText="1"/>
    </xf>
    <xf numFmtId="164" fontId="3" fillId="0" borderId="12" xfId="1" applyNumberFormat="1" applyFont="1" applyBorder="1" applyAlignment="1">
      <alignment horizontal="center" vertical="center" wrapText="1"/>
    </xf>
    <xf numFmtId="1" fontId="3" fillId="0" borderId="12" xfId="1" applyNumberFormat="1" applyFont="1" applyBorder="1" applyAlignment="1">
      <alignment horizontal="center" vertical="center" wrapText="1"/>
    </xf>
    <xf numFmtId="0" fontId="3" fillId="0" borderId="12" xfId="1" applyFont="1" applyBorder="1" applyAlignment="1">
      <alignment vertical="center" wrapText="1"/>
    </xf>
    <xf numFmtId="1" fontId="3" fillId="0" borderId="12" xfId="1" applyNumberFormat="1" applyFont="1" applyBorder="1" applyAlignment="1">
      <alignment horizontal="center" vertical="center"/>
    </xf>
    <xf numFmtId="165" fontId="3" fillId="0" borderId="12" xfId="1" applyNumberFormat="1" applyFont="1" applyBorder="1" applyAlignment="1">
      <alignment horizontal="center" vertical="center"/>
    </xf>
    <xf numFmtId="0" fontId="5" fillId="0" borderId="12" xfId="1" applyFont="1" applyBorder="1" applyAlignment="1">
      <alignment horizontal="center" vertical="center" wrapText="1"/>
    </xf>
    <xf numFmtId="164" fontId="4" fillId="0" borderId="12" xfId="1" applyNumberFormat="1" applyFont="1" applyBorder="1" applyAlignment="1">
      <alignment horizontal="center" vertical="center" wrapText="1"/>
    </xf>
    <xf numFmtId="1" fontId="4" fillId="0" borderId="12" xfId="1" applyNumberFormat="1" applyFont="1" applyBorder="1" applyAlignment="1">
      <alignment horizontal="center" vertical="center" wrapText="1"/>
    </xf>
    <xf numFmtId="0" fontId="3" fillId="0" borderId="1" xfId="1" applyFont="1" applyBorder="1" applyAlignment="1">
      <alignment horizontal="left" vertical="center" wrapText="1"/>
    </xf>
    <xf numFmtId="0" fontId="3" fillId="0" borderId="2" xfId="1" applyFont="1" applyBorder="1" applyAlignment="1">
      <alignment vertical="center" wrapText="1"/>
    </xf>
    <xf numFmtId="164" fontId="3" fillId="0" borderId="2" xfId="1" applyNumberFormat="1" applyFont="1" applyBorder="1" applyAlignment="1">
      <alignment vertical="center" wrapText="1"/>
    </xf>
    <xf numFmtId="0" fontId="3" fillId="0" borderId="6" xfId="1" applyFont="1" applyBorder="1" applyAlignment="1">
      <alignment horizontal="left" vertical="center" wrapText="1"/>
    </xf>
    <xf numFmtId="0" fontId="3" fillId="0" borderId="7" xfId="1" applyFont="1" applyBorder="1" applyAlignment="1">
      <alignment vertical="center" wrapText="1"/>
    </xf>
    <xf numFmtId="164" fontId="3" fillId="0" borderId="7" xfId="1" applyNumberFormat="1" applyFont="1" applyBorder="1" applyAlignment="1">
      <alignment vertical="center" wrapText="1"/>
    </xf>
    <xf numFmtId="0" fontId="3" fillId="0" borderId="7" xfId="1" applyFont="1" applyBorder="1" applyAlignment="1">
      <alignment horizontal="center" vertical="center" wrapText="1"/>
    </xf>
    <xf numFmtId="0" fontId="4" fillId="0" borderId="13" xfId="1" applyFont="1" applyBorder="1" applyAlignment="1">
      <alignment horizontal="left" vertical="center" wrapText="1"/>
    </xf>
    <xf numFmtId="0" fontId="4" fillId="0" borderId="13" xfId="1" applyFont="1" applyBorder="1" applyAlignment="1">
      <alignment vertical="center" wrapText="1"/>
    </xf>
    <xf numFmtId="0" fontId="3" fillId="0" borderId="13" xfId="1" applyFont="1" applyBorder="1" applyAlignment="1">
      <alignment horizontal="center" vertical="center" wrapText="1"/>
    </xf>
    <xf numFmtId="0" fontId="3" fillId="0" borderId="13" xfId="1" applyFont="1" applyBorder="1" applyAlignment="1">
      <alignment vertical="center" wrapText="1"/>
    </xf>
    <xf numFmtId="0" fontId="3" fillId="0" borderId="5" xfId="1" applyFont="1" applyBorder="1" applyAlignment="1">
      <alignment vertical="center" wrapText="1"/>
    </xf>
    <xf numFmtId="0" fontId="3" fillId="0" borderId="12" xfId="1" applyFont="1" applyBorder="1" applyAlignment="1">
      <alignment horizontal="center" vertical="center"/>
    </xf>
    <xf numFmtId="164" fontId="3" fillId="0" borderId="12" xfId="1" applyNumberFormat="1" applyFont="1" applyBorder="1" applyAlignment="1">
      <alignment horizontal="center" vertical="center"/>
    </xf>
    <xf numFmtId="0" fontId="5" fillId="0" borderId="12" xfId="1" applyFont="1" applyBorder="1" applyAlignment="1">
      <alignment horizontal="left" vertical="center" wrapText="1"/>
    </xf>
    <xf numFmtId="164" fontId="5" fillId="0" borderId="12" xfId="1" applyNumberFormat="1" applyFont="1" applyBorder="1" applyAlignment="1">
      <alignment horizontal="center" vertical="center" wrapText="1"/>
    </xf>
    <xf numFmtId="0" fontId="7" fillId="0" borderId="12" xfId="1" applyFont="1" applyBorder="1" applyAlignment="1">
      <alignment vertical="center" wrapText="1"/>
    </xf>
    <xf numFmtId="0" fontId="7" fillId="0" borderId="12" xfId="1" applyFont="1" applyBorder="1" applyAlignment="1">
      <alignment horizontal="left" vertical="center" wrapText="1"/>
    </xf>
    <xf numFmtId="0" fontId="7" fillId="0" borderId="12" xfId="1" applyFont="1" applyBorder="1" applyAlignment="1">
      <alignment horizontal="center" vertical="center" wrapText="1"/>
    </xf>
    <xf numFmtId="164" fontId="7" fillId="0" borderId="12" xfId="1" applyNumberFormat="1" applyFont="1" applyBorder="1" applyAlignment="1">
      <alignment horizontal="center" vertical="center" wrapText="1"/>
    </xf>
    <xf numFmtId="0" fontId="3" fillId="0" borderId="4" xfId="1" applyFont="1" applyBorder="1" applyAlignment="1">
      <alignment vertical="center" wrapText="1"/>
    </xf>
    <xf numFmtId="164" fontId="4" fillId="0" borderId="5" xfId="1" applyNumberFormat="1" applyFont="1" applyBorder="1" applyAlignment="1">
      <alignment horizontal="center" vertical="center" wrapText="1"/>
    </xf>
    <xf numFmtId="165" fontId="3" fillId="0" borderId="12" xfId="1" applyNumberFormat="1" applyFont="1" applyBorder="1" applyAlignment="1">
      <alignment horizontal="center" vertical="center" wrapText="1"/>
    </xf>
    <xf numFmtId="0" fontId="10" fillId="0" borderId="12" xfId="1" applyFont="1" applyBorder="1" applyAlignment="1">
      <alignment horizontal="center" vertical="center" wrapText="1"/>
    </xf>
    <xf numFmtId="0" fontId="9" fillId="0" borderId="12" xfId="1" applyFont="1" applyBorder="1" applyAlignment="1">
      <alignment horizontal="center" vertical="center" wrapText="1"/>
    </xf>
    <xf numFmtId="0" fontId="11" fillId="0" borderId="12" xfId="1" applyFont="1" applyBorder="1" applyAlignment="1">
      <alignment horizontal="left" vertical="top" wrapText="1"/>
    </xf>
    <xf numFmtId="0" fontId="11" fillId="0" borderId="12" xfId="1" applyFont="1" applyBorder="1" applyAlignment="1">
      <alignment horizontal="left" vertical="center" wrapText="1"/>
    </xf>
    <xf numFmtId="3" fontId="7" fillId="0" borderId="12" xfId="1" applyNumberFormat="1" applyFont="1" applyBorder="1" applyAlignment="1">
      <alignment horizontal="center" vertical="center" wrapText="1"/>
    </xf>
    <xf numFmtId="165" fontId="7" fillId="0" borderId="12" xfId="1" applyNumberFormat="1" applyFont="1" applyBorder="1" applyAlignment="1">
      <alignment horizontal="center" vertical="center" wrapText="1"/>
    </xf>
    <xf numFmtId="0" fontId="11" fillId="0" borderId="12" xfId="1" applyFont="1" applyBorder="1" applyAlignment="1">
      <alignment horizontal="center" vertical="top" wrapText="1"/>
    </xf>
    <xf numFmtId="0" fontId="7" fillId="0" borderId="12" xfId="1" applyFont="1" applyBorder="1" applyAlignment="1">
      <alignment vertical="center"/>
    </xf>
    <xf numFmtId="1" fontId="7" fillId="0" borderId="12" xfId="1" applyNumberFormat="1" applyFont="1" applyBorder="1" applyAlignment="1">
      <alignment horizontal="center" vertical="center"/>
    </xf>
    <xf numFmtId="165" fontId="7" fillId="0" borderId="12" xfId="1" applyNumberFormat="1" applyFont="1" applyBorder="1" applyAlignment="1">
      <alignment horizontal="center" vertical="center"/>
    </xf>
    <xf numFmtId="1" fontId="8" fillId="0" borderId="12" xfId="1" applyNumberFormat="1" applyFont="1" applyBorder="1" applyAlignment="1">
      <alignment horizontal="center" vertical="center" wrapText="1"/>
    </xf>
    <xf numFmtId="1" fontId="7" fillId="0" borderId="12" xfId="1" applyNumberFormat="1" applyFont="1" applyBorder="1" applyAlignment="1">
      <alignment horizontal="center" vertical="center" wrapText="1"/>
    </xf>
    <xf numFmtId="0" fontId="7" fillId="0" borderId="12" xfId="1" applyFont="1" applyBorder="1" applyAlignment="1">
      <alignment horizontal="center" vertical="center"/>
    </xf>
    <xf numFmtId="0" fontId="8" fillId="0" borderId="12" xfId="1" applyFont="1" applyBorder="1" applyAlignment="1">
      <alignment vertical="center" wrapText="1"/>
    </xf>
    <xf numFmtId="0" fontId="8" fillId="0" borderId="12" xfId="1" applyFont="1" applyBorder="1" applyAlignment="1">
      <alignment horizontal="center" vertical="center" wrapText="1"/>
    </xf>
    <xf numFmtId="0" fontId="11" fillId="0" borderId="0" xfId="1" applyFont="1" applyAlignment="1">
      <alignment horizontal="center" vertical="center" wrapText="1"/>
    </xf>
    <xf numFmtId="0" fontId="11" fillId="0" borderId="0" xfId="1" applyFont="1" applyAlignment="1">
      <alignment vertical="center"/>
    </xf>
    <xf numFmtId="0" fontId="7" fillId="0" borderId="0" xfId="1" applyFont="1" applyAlignment="1">
      <alignment horizontal="center" vertical="center" wrapText="1"/>
    </xf>
    <xf numFmtId="3" fontId="7" fillId="0" borderId="0" xfId="1" applyNumberFormat="1" applyFont="1" applyAlignment="1">
      <alignment horizontal="center" vertical="center" wrapText="1"/>
    </xf>
    <xf numFmtId="164" fontId="7" fillId="0" borderId="0" xfId="1" applyNumberFormat="1" applyFont="1" applyAlignment="1">
      <alignment horizontal="center" vertical="center" wrapText="1"/>
    </xf>
    <xf numFmtId="1" fontId="7" fillId="0" borderId="0" xfId="1" applyNumberFormat="1" applyFont="1" applyAlignment="1">
      <alignment horizontal="center" vertical="center"/>
    </xf>
    <xf numFmtId="0" fontId="2" fillId="0" borderId="0" xfId="1"/>
    <xf numFmtId="0" fontId="3" fillId="0" borderId="11" xfId="1" applyFont="1" applyBorder="1" applyAlignment="1">
      <alignment vertical="center" wrapText="1"/>
    </xf>
    <xf numFmtId="1" fontId="3" fillId="0" borderId="12" xfId="1" applyNumberFormat="1" applyFont="1" applyBorder="1" applyAlignment="1">
      <alignment horizontal="left" vertical="center" wrapText="1"/>
    </xf>
    <xf numFmtId="0" fontId="2" fillId="0" borderId="12" xfId="1" applyBorder="1" applyAlignment="1">
      <alignment horizontal="center"/>
    </xf>
    <xf numFmtId="0" fontId="4" fillId="0" borderId="13" xfId="1" applyFont="1" applyBorder="1" applyAlignment="1">
      <alignment horizontal="center" vertical="center" wrapText="1"/>
    </xf>
    <xf numFmtId="0" fontId="14" fillId="0" borderId="12" xfId="1" applyFont="1" applyBorder="1" applyAlignment="1">
      <alignment vertical="center" wrapText="1"/>
    </xf>
    <xf numFmtId="0" fontId="14" fillId="0" borderId="12" xfId="1" applyFont="1" applyBorder="1" applyAlignment="1">
      <alignment horizontal="left" vertical="center" wrapText="1"/>
    </xf>
    <xf numFmtId="0" fontId="13" fillId="0" borderId="12" xfId="1" applyFont="1" applyBorder="1" applyAlignment="1">
      <alignment horizontal="center" vertical="center" wrapText="1"/>
    </xf>
    <xf numFmtId="164" fontId="13" fillId="0" borderId="12" xfId="1" applyNumberFormat="1" applyFont="1" applyBorder="1" applyAlignment="1">
      <alignment horizontal="center" vertical="center" wrapText="1"/>
    </xf>
    <xf numFmtId="1" fontId="13" fillId="0" borderId="12" xfId="1" applyNumberFormat="1" applyFont="1" applyBorder="1" applyAlignment="1">
      <alignment horizontal="center" vertical="center" wrapText="1"/>
    </xf>
    <xf numFmtId="0" fontId="15" fillId="0" borderId="12" xfId="0" applyFont="1" applyBorder="1" applyAlignment="1">
      <alignment vertical="center" wrapText="1"/>
    </xf>
    <xf numFmtId="0" fontId="13" fillId="3" borderId="12" xfId="1" applyFont="1" applyFill="1" applyBorder="1" applyAlignment="1">
      <alignment horizontal="center" vertical="center" wrapText="1"/>
    </xf>
    <xf numFmtId="164" fontId="13" fillId="3" borderId="12" xfId="1" applyNumberFormat="1" applyFont="1" applyFill="1" applyBorder="1" applyAlignment="1">
      <alignment horizontal="center" vertical="center" wrapText="1"/>
    </xf>
    <xf numFmtId="1" fontId="13" fillId="3" borderId="12" xfId="1" applyNumberFormat="1" applyFont="1" applyFill="1" applyBorder="1" applyAlignment="1">
      <alignment horizontal="center" vertical="center" wrapText="1"/>
    </xf>
    <xf numFmtId="0" fontId="13" fillId="0" borderId="12" xfId="1" applyFont="1" applyBorder="1" applyAlignment="1">
      <alignment horizontal="left" vertical="center" wrapText="1"/>
    </xf>
    <xf numFmtId="0" fontId="13" fillId="0" borderId="12" xfId="1" applyFont="1" applyBorder="1" applyAlignment="1">
      <alignment vertical="center" wrapText="1"/>
    </xf>
    <xf numFmtId="0" fontId="15" fillId="0" borderId="12" xfId="0" applyFont="1" applyBorder="1" applyAlignment="1">
      <alignment horizontal="center" vertical="center" wrapText="1"/>
    </xf>
    <xf numFmtId="0" fontId="15" fillId="3" borderId="12" xfId="0" applyFont="1" applyFill="1" applyBorder="1" applyAlignment="1">
      <alignment horizontal="center" vertical="center" wrapText="1"/>
    </xf>
    <xf numFmtId="0" fontId="13" fillId="0" borderId="12" xfId="1" applyFont="1" applyBorder="1"/>
    <xf numFmtId="1" fontId="13" fillId="0" borderId="12" xfId="1" applyNumberFormat="1" applyFont="1" applyBorder="1" applyAlignment="1">
      <alignment horizontal="center" vertical="center"/>
    </xf>
    <xf numFmtId="165" fontId="13" fillId="0" borderId="12" xfId="1" applyNumberFormat="1" applyFont="1" applyBorder="1" applyAlignment="1">
      <alignment horizontal="center" vertical="center"/>
    </xf>
    <xf numFmtId="0" fontId="16" fillId="0" borderId="12" xfId="1" applyFont="1" applyBorder="1" applyAlignment="1">
      <alignment vertical="center"/>
    </xf>
    <xf numFmtId="164" fontId="13" fillId="0" borderId="12" xfId="1" applyNumberFormat="1" applyFont="1" applyBorder="1" applyAlignment="1">
      <alignment vertical="center" wrapText="1"/>
    </xf>
    <xf numFmtId="164" fontId="14" fillId="0" borderId="12" xfId="1" applyNumberFormat="1" applyFont="1" applyBorder="1" applyAlignment="1">
      <alignment horizontal="center" vertical="center" wrapText="1"/>
    </xf>
    <xf numFmtId="1" fontId="14" fillId="0" borderId="12" xfId="1" applyNumberFormat="1" applyFont="1" applyBorder="1" applyAlignment="1">
      <alignment horizontal="center" vertical="center" wrapText="1"/>
    </xf>
    <xf numFmtId="0" fontId="14" fillId="0" borderId="10" xfId="1" applyFont="1" applyBorder="1" applyAlignment="1">
      <alignment horizontal="center" vertical="center" wrapText="1"/>
    </xf>
    <xf numFmtId="164" fontId="14" fillId="0" borderId="10" xfId="1" applyNumberFormat="1" applyFont="1" applyBorder="1" applyAlignment="1">
      <alignment horizontal="center" vertical="center" wrapText="1"/>
    </xf>
    <xf numFmtId="1" fontId="14" fillId="0" borderId="10" xfId="1" applyNumberFormat="1" applyFont="1" applyBorder="1" applyAlignment="1">
      <alignment horizontal="center" vertical="center" wrapText="1"/>
    </xf>
    <xf numFmtId="1" fontId="13" fillId="0" borderId="10" xfId="1" applyNumberFormat="1" applyFont="1" applyBorder="1" applyAlignment="1">
      <alignment horizontal="center" vertical="center" wrapText="1"/>
    </xf>
    <xf numFmtId="0" fontId="15" fillId="2" borderId="16" xfId="0" applyFont="1" applyFill="1" applyBorder="1" applyAlignment="1">
      <alignment vertical="center" wrapText="1"/>
    </xf>
    <xf numFmtId="0" fontId="15" fillId="2" borderId="11" xfId="0" applyFont="1" applyFill="1" applyBorder="1" applyAlignment="1">
      <alignment vertical="center" wrapText="1"/>
    </xf>
    <xf numFmtId="1" fontId="13" fillId="0" borderId="2" xfId="1" applyNumberFormat="1" applyFont="1" applyBorder="1" applyAlignment="1">
      <alignment horizontal="center" vertical="center" wrapText="1"/>
    </xf>
    <xf numFmtId="0" fontId="4" fillId="0" borderId="3" xfId="1" applyFont="1" applyBorder="1" applyAlignment="1">
      <alignment horizontal="center" vertical="center" wrapText="1"/>
    </xf>
    <xf numFmtId="0" fontId="17" fillId="3" borderId="12" xfId="0" applyFont="1" applyFill="1" applyBorder="1" applyAlignment="1">
      <alignment horizontal="center" vertical="center" wrapText="1"/>
    </xf>
    <xf numFmtId="0" fontId="3" fillId="0" borderId="9" xfId="1" applyFont="1" applyBorder="1" applyAlignment="1">
      <alignment horizontal="left" vertical="center" wrapText="1"/>
    </xf>
    <xf numFmtId="0" fontId="3" fillId="0" borderId="9" xfId="1" applyFont="1" applyBorder="1" applyAlignment="1">
      <alignment vertical="center" wrapText="1"/>
    </xf>
    <xf numFmtId="1" fontId="4" fillId="0" borderId="9" xfId="1" applyNumberFormat="1" applyFont="1" applyBorder="1" applyAlignment="1">
      <alignment horizontal="center" vertical="center" wrapText="1"/>
    </xf>
    <xf numFmtId="165" fontId="14" fillId="0" borderId="12" xfId="1" applyNumberFormat="1" applyFont="1" applyBorder="1" applyAlignment="1">
      <alignment horizontal="center" vertical="center" wrapText="1"/>
    </xf>
    <xf numFmtId="0" fontId="17" fillId="0" borderId="12" xfId="0" applyFont="1" applyBorder="1" applyAlignment="1">
      <alignment horizontal="center" vertical="center" wrapText="1"/>
    </xf>
    <xf numFmtId="0" fontId="4" fillId="0" borderId="12" xfId="1" applyFont="1" applyBorder="1" applyAlignment="1">
      <alignment horizontal="center" vertical="center"/>
    </xf>
    <xf numFmtId="1" fontId="4" fillId="0" borderId="12" xfId="1" applyNumberFormat="1" applyFont="1" applyBorder="1" applyAlignment="1">
      <alignment horizontal="center" vertical="center"/>
    </xf>
    <xf numFmtId="0" fontId="4" fillId="0" borderId="3" xfId="1" applyFont="1" applyBorder="1" applyAlignment="1">
      <alignment vertical="center" wrapText="1"/>
    </xf>
    <xf numFmtId="0" fontId="4" fillId="0" borderId="5" xfId="1" applyFont="1" applyBorder="1" applyAlignment="1">
      <alignment vertical="center" wrapText="1"/>
    </xf>
    <xf numFmtId="0" fontId="4" fillId="0" borderId="8" xfId="1" applyFont="1" applyBorder="1" applyAlignment="1">
      <alignment vertical="center" wrapText="1"/>
    </xf>
    <xf numFmtId="0" fontId="4" fillId="0" borderId="5" xfId="1" applyFont="1" applyBorder="1" applyAlignment="1">
      <alignment horizontal="center" vertical="center"/>
    </xf>
    <xf numFmtId="0" fontId="4" fillId="0" borderId="12" xfId="1" applyFont="1" applyBorder="1" applyAlignment="1">
      <alignment horizontal="center" vertical="center" wrapText="1"/>
    </xf>
    <xf numFmtId="0" fontId="4" fillId="0" borderId="9"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5" xfId="1" applyFont="1" applyBorder="1" applyAlignment="1">
      <alignment horizontal="center" vertical="center" wrapText="1"/>
    </xf>
    <xf numFmtId="0" fontId="3" fillId="0" borderId="12" xfId="1" applyFont="1" applyBorder="1" applyAlignment="1">
      <alignment horizontal="center" vertical="center" wrapText="1"/>
    </xf>
    <xf numFmtId="0" fontId="14" fillId="0" borderId="12" xfId="1" applyFont="1" applyBorder="1" applyAlignment="1">
      <alignment horizontal="center" vertical="center" wrapText="1"/>
    </xf>
    <xf numFmtId="165" fontId="14" fillId="0" borderId="10" xfId="1" applyNumberFormat="1" applyFont="1" applyBorder="1" applyAlignment="1">
      <alignment horizontal="center" vertical="center" wrapText="1"/>
    </xf>
    <xf numFmtId="0" fontId="3"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12" fillId="0" borderId="0" xfId="0" applyFont="1" applyAlignment="1">
      <alignment vertical="center" wrapText="1"/>
    </xf>
    <xf numFmtId="2" fontId="15" fillId="2" borderId="17" xfId="1" applyNumberFormat="1" applyFont="1" applyFill="1" applyBorder="1"/>
    <xf numFmtId="2" fontId="15" fillId="2" borderId="15" xfId="1" applyNumberFormat="1" applyFont="1" applyFill="1" applyBorder="1"/>
    <xf numFmtId="2" fontId="2" fillId="0" borderId="0" xfId="1" applyNumberFormat="1"/>
    <xf numFmtId="2" fontId="15" fillId="5" borderId="18" xfId="0" applyNumberFormat="1" applyFont="1" applyFill="1" applyBorder="1" applyAlignment="1">
      <alignment vertical="center" wrapText="1"/>
    </xf>
    <xf numFmtId="2" fontId="15" fillId="5" borderId="19" xfId="0" applyNumberFormat="1" applyFont="1" applyFill="1" applyBorder="1" applyAlignment="1">
      <alignment vertical="center" wrapText="1"/>
    </xf>
    <xf numFmtId="2" fontId="12" fillId="0" borderId="0" xfId="0" applyNumberFormat="1" applyFont="1" applyAlignment="1">
      <alignment vertical="center" wrapText="1"/>
    </xf>
    <xf numFmtId="2" fontId="12" fillId="6" borderId="20" xfId="0" applyNumberFormat="1" applyFont="1" applyFill="1" applyBorder="1" applyAlignment="1">
      <alignment vertical="center" wrapText="1"/>
    </xf>
    <xf numFmtId="164" fontId="3" fillId="0" borderId="0" xfId="1" applyNumberFormat="1" applyFont="1" applyAlignment="1">
      <alignment horizontal="center" vertical="center" wrapText="1"/>
    </xf>
    <xf numFmtId="0" fontId="3" fillId="0" borderId="0" xfId="1" applyFont="1" applyAlignment="1">
      <alignment vertical="center" wrapText="1"/>
    </xf>
    <xf numFmtId="164" fontId="4" fillId="0" borderId="0" xfId="1" applyNumberFormat="1" applyFont="1" applyAlignment="1">
      <alignment horizontal="center" vertical="center" wrapText="1"/>
    </xf>
    <xf numFmtId="0" fontId="9" fillId="0" borderId="5" xfId="1" applyFont="1" applyBorder="1" applyAlignment="1">
      <alignment horizontal="center" vertical="center" wrapText="1"/>
    </xf>
    <xf numFmtId="0" fontId="3" fillId="0" borderId="2" xfId="1" applyFont="1" applyBorder="1" applyAlignment="1">
      <alignment horizontal="left" vertical="center" wrapText="1"/>
    </xf>
    <xf numFmtId="164" fontId="3" fillId="0" borderId="0" xfId="1" applyNumberFormat="1" applyFont="1" applyAlignment="1">
      <alignment vertical="center" wrapText="1"/>
    </xf>
    <xf numFmtId="0" fontId="3" fillId="0" borderId="0" xfId="1" applyFont="1" applyAlignment="1">
      <alignment horizontal="left" vertical="center" wrapText="1"/>
    </xf>
    <xf numFmtId="165" fontId="4" fillId="0" borderId="0" xfId="1" applyNumberFormat="1" applyFont="1" applyAlignment="1">
      <alignment horizontal="center" vertical="center" wrapText="1"/>
    </xf>
    <xf numFmtId="0" fontId="10" fillId="0" borderId="0" xfId="1" applyFont="1" applyAlignment="1">
      <alignment horizontal="center" vertical="center" wrapText="1"/>
    </xf>
    <xf numFmtId="0" fontId="11" fillId="0" borderId="0" xfId="1" applyFont="1" applyAlignment="1">
      <alignment horizontal="center" vertical="top" wrapText="1"/>
    </xf>
    <xf numFmtId="0" fontId="14" fillId="0" borderId="7" xfId="1" applyFont="1" applyBorder="1" applyAlignment="1">
      <alignment horizontal="center" vertical="center" wrapText="1"/>
    </xf>
    <xf numFmtId="0" fontId="14" fillId="0" borderId="8" xfId="1" applyFont="1" applyBorder="1" applyAlignment="1">
      <alignment horizontal="center" vertical="center" wrapText="1"/>
    </xf>
    <xf numFmtId="165" fontId="14" fillId="0" borderId="7" xfId="1" applyNumberFormat="1" applyFont="1" applyBorder="1" applyAlignment="1">
      <alignment horizontal="center" vertical="center" wrapText="1"/>
    </xf>
    <xf numFmtId="164" fontId="14" fillId="0" borderId="7" xfId="1" applyNumberFormat="1" applyFont="1" applyBorder="1" applyAlignment="1">
      <alignment horizontal="center" vertical="center" wrapText="1"/>
    </xf>
    <xf numFmtId="1" fontId="14" fillId="0" borderId="7" xfId="1" applyNumberFormat="1" applyFont="1" applyBorder="1" applyAlignment="1">
      <alignment horizontal="center" vertical="center" wrapText="1"/>
    </xf>
    <xf numFmtId="0" fontId="16" fillId="0" borderId="12" xfId="1" applyFont="1" applyBorder="1" applyAlignment="1">
      <alignment horizontal="center" vertical="center" wrapText="1"/>
    </xf>
    <xf numFmtId="0" fontId="2" fillId="0" borderId="12" xfId="1" applyBorder="1"/>
    <xf numFmtId="0" fontId="15" fillId="5" borderId="21" xfId="0" applyFont="1" applyFill="1" applyBorder="1" applyAlignment="1">
      <alignment vertical="center" wrapText="1"/>
    </xf>
    <xf numFmtId="0" fontId="15" fillId="5" borderId="11" xfId="0" applyFont="1" applyFill="1" applyBorder="1" applyAlignment="1">
      <alignment vertical="center" wrapText="1"/>
    </xf>
    <xf numFmtId="0" fontId="15" fillId="5" borderId="22" xfId="0" applyFont="1" applyFill="1" applyBorder="1" applyAlignment="1">
      <alignment vertical="center" wrapText="1"/>
    </xf>
    <xf numFmtId="0" fontId="12" fillId="6" borderId="23" xfId="0" applyFont="1" applyFill="1" applyBorder="1" applyAlignment="1">
      <alignment vertical="center" wrapText="1"/>
    </xf>
    <xf numFmtId="164" fontId="3" fillId="0" borderId="2" xfId="1" applyNumberFormat="1" applyFont="1" applyBorder="1" applyAlignment="1">
      <alignment horizontal="center" vertical="center" wrapText="1"/>
    </xf>
    <xf numFmtId="0" fontId="3" fillId="0" borderId="3" xfId="1" applyFont="1" applyBorder="1" applyAlignment="1">
      <alignment vertical="center" wrapText="1"/>
    </xf>
    <xf numFmtId="0" fontId="5" fillId="0" borderId="5" xfId="1" applyFont="1" applyBorder="1" applyAlignment="1">
      <alignment horizontal="center" vertical="center"/>
    </xf>
    <xf numFmtId="0" fontId="16" fillId="0" borderId="12" xfId="1" applyFont="1" applyBorder="1"/>
    <xf numFmtId="0" fontId="14" fillId="0" borderId="9" xfId="1" applyFont="1" applyBorder="1" applyAlignment="1">
      <alignment horizontal="center" vertical="center" wrapText="1"/>
    </xf>
    <xf numFmtId="1" fontId="14" fillId="0" borderId="5" xfId="1" applyNumberFormat="1" applyFont="1" applyBorder="1" applyAlignment="1">
      <alignment horizontal="center" vertical="center" wrapText="1"/>
    </xf>
    <xf numFmtId="0" fontId="3" fillId="0" borderId="5" xfId="1" applyFont="1" applyBorder="1" applyAlignment="1">
      <alignment horizontal="center" vertical="center" wrapText="1"/>
    </xf>
    <xf numFmtId="1" fontId="7" fillId="0" borderId="5" xfId="1" applyNumberFormat="1" applyFont="1" applyBorder="1" applyAlignment="1">
      <alignment horizontal="center" vertical="center"/>
    </xf>
    <xf numFmtId="0" fontId="7" fillId="0" borderId="5" xfId="1" applyFont="1" applyBorder="1" applyAlignment="1">
      <alignment horizontal="center" vertical="center" wrapText="1"/>
    </xf>
    <xf numFmtId="1" fontId="7" fillId="0" borderId="5" xfId="1" applyNumberFormat="1" applyFont="1" applyBorder="1" applyAlignment="1">
      <alignment horizontal="center" vertical="center" wrapText="1"/>
    </xf>
    <xf numFmtId="0" fontId="11" fillId="0" borderId="7" xfId="1" applyFont="1" applyBorder="1" applyAlignment="1">
      <alignment horizontal="center" vertical="top" wrapText="1"/>
    </xf>
    <xf numFmtId="0" fontId="7" fillId="0" borderId="8" xfId="1" applyFont="1" applyBorder="1" applyAlignment="1">
      <alignment horizontal="center" vertical="center" wrapText="1"/>
    </xf>
    <xf numFmtId="1" fontId="14" fillId="0" borderId="11" xfId="1" applyNumberFormat="1" applyFont="1" applyBorder="1" applyAlignment="1">
      <alignment horizontal="center" vertical="center" wrapText="1"/>
    </xf>
    <xf numFmtId="0" fontId="2" fillId="0" borderId="11" xfId="1" applyBorder="1" applyAlignment="1">
      <alignment horizontal="center"/>
    </xf>
    <xf numFmtId="164" fontId="4" fillId="0" borderId="11" xfId="1" applyNumberFormat="1" applyFont="1" applyBorder="1" applyAlignment="1">
      <alignment horizontal="center" vertical="center" wrapText="1"/>
    </xf>
    <xf numFmtId="1" fontId="4" fillId="0" borderId="11" xfId="1" applyNumberFormat="1" applyFont="1" applyBorder="1" applyAlignment="1">
      <alignment horizontal="center" vertical="center" wrapText="1"/>
    </xf>
    <xf numFmtId="0" fontId="1" fillId="0" borderId="0" xfId="1" applyFont="1"/>
    <xf numFmtId="1" fontId="4" fillId="0" borderId="11" xfId="1" applyNumberFormat="1" applyFont="1" applyBorder="1" applyAlignment="1">
      <alignment horizontal="left" vertical="center" wrapText="1"/>
    </xf>
    <xf numFmtId="0" fontId="3" fillId="0" borderId="9" xfId="1" applyFont="1" applyBorder="1" applyAlignment="1">
      <alignment horizontal="center" vertical="center" wrapText="1"/>
    </xf>
    <xf numFmtId="0" fontId="3" fillId="0" borderId="12" xfId="1" applyFont="1" applyBorder="1" applyAlignment="1">
      <alignment vertical="center"/>
    </xf>
    <xf numFmtId="0" fontId="15" fillId="0" borderId="12" xfId="1" applyFont="1" applyBorder="1" applyAlignment="1">
      <alignment horizontal="center" vertical="center" wrapText="1"/>
    </xf>
    <xf numFmtId="0" fontId="12" fillId="0" borderId="12" xfId="0" applyFont="1" applyBorder="1" applyAlignment="1">
      <alignment vertical="center" wrapText="1"/>
    </xf>
    <xf numFmtId="0" fontId="3" fillId="0" borderId="24" xfId="1" applyFont="1" applyBorder="1" applyAlignment="1">
      <alignment horizontal="left" vertical="center" wrapText="1"/>
    </xf>
    <xf numFmtId="0" fontId="3" fillId="0" borderId="0" xfId="1" applyFont="1" applyAlignment="1">
      <alignment horizontal="center" vertical="center" wrapText="1"/>
    </xf>
    <xf numFmtId="0" fontId="12" fillId="0" borderId="12" xfId="1" applyFont="1" applyBorder="1" applyAlignment="1">
      <alignment horizontal="center" vertical="center" wrapText="1"/>
    </xf>
    <xf numFmtId="0" fontId="12" fillId="0" borderId="12" xfId="0" applyFont="1" applyBorder="1" applyAlignment="1">
      <alignment horizontal="center" vertical="center" wrapText="1"/>
    </xf>
    <xf numFmtId="164" fontId="12" fillId="0" borderId="12" xfId="0" applyNumberFormat="1" applyFont="1" applyBorder="1" applyAlignment="1">
      <alignment horizontal="center" vertical="center" wrapText="1"/>
    </xf>
    <xf numFmtId="0" fontId="18" fillId="0" borderId="11" xfId="0" applyFont="1" applyBorder="1" applyAlignment="1">
      <alignment horizontal="center" vertical="center" wrapText="1"/>
    </xf>
    <xf numFmtId="0" fontId="13" fillId="7" borderId="12" xfId="1" applyFont="1" applyFill="1" applyBorder="1" applyAlignment="1">
      <alignment vertical="center" wrapText="1"/>
    </xf>
    <xf numFmtId="0" fontId="15" fillId="7" borderId="12" xfId="0" applyFont="1" applyFill="1" applyBorder="1" applyAlignment="1">
      <alignment vertical="center" wrapText="1"/>
    </xf>
    <xf numFmtId="0" fontId="15" fillId="8" borderId="12" xfId="0" applyFont="1" applyFill="1" applyBorder="1" applyAlignment="1">
      <alignment vertical="center" wrapText="1"/>
    </xf>
    <xf numFmtId="0" fontId="13" fillId="8" borderId="12" xfId="1" applyFont="1" applyFill="1" applyBorder="1" applyAlignment="1">
      <alignment vertical="center" wrapText="1"/>
    </xf>
    <xf numFmtId="0" fontId="12" fillId="8" borderId="24" xfId="0" applyFont="1" applyFill="1" applyBorder="1" applyAlignment="1">
      <alignment vertical="center" wrapText="1"/>
    </xf>
    <xf numFmtId="0" fontId="3" fillId="8" borderId="12" xfId="1" applyFont="1" applyFill="1" applyBorder="1" applyAlignment="1">
      <alignment vertical="center" wrapText="1"/>
    </xf>
    <xf numFmtId="0" fontId="3" fillId="8" borderId="12" xfId="1" applyFont="1" applyFill="1" applyBorder="1" applyAlignment="1">
      <alignment horizontal="left" vertical="center" wrapText="1"/>
    </xf>
    <xf numFmtId="0" fontId="3" fillId="8" borderId="11" xfId="1" applyFont="1" applyFill="1" applyBorder="1" applyAlignment="1">
      <alignment vertical="center" wrapText="1"/>
    </xf>
    <xf numFmtId="0" fontId="20" fillId="0" borderId="12" xfId="1" applyFont="1" applyBorder="1" applyAlignment="1">
      <alignment vertical="center" wrapText="1"/>
    </xf>
    <xf numFmtId="0" fontId="3" fillId="0" borderId="12" xfId="1" applyFont="1" applyBorder="1"/>
    <xf numFmtId="0" fontId="4" fillId="0" borderId="12" xfId="1" applyFont="1" applyBorder="1" applyAlignment="1">
      <alignment horizontal="center" vertical="center" wrapText="1"/>
    </xf>
    <xf numFmtId="0" fontId="4" fillId="0" borderId="14" xfId="1" applyFont="1" applyBorder="1" applyAlignment="1">
      <alignment horizontal="center" vertical="center" wrapText="1"/>
    </xf>
    <xf numFmtId="0" fontId="14" fillId="0" borderId="12" xfId="1" applyFont="1" applyBorder="1" applyAlignment="1">
      <alignment horizontal="center" vertical="center" wrapText="1"/>
    </xf>
    <xf numFmtId="0" fontId="4" fillId="0" borderId="4" xfId="1" applyFont="1" applyBorder="1" applyAlignment="1">
      <alignment horizontal="center" vertical="center"/>
    </xf>
    <xf numFmtId="0" fontId="4" fillId="0" borderId="0" xfId="1" applyFont="1" applyAlignment="1">
      <alignment horizontal="center" vertical="center"/>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14" fillId="4" borderId="9" xfId="1" applyFont="1" applyFill="1" applyBorder="1" applyAlignment="1">
      <alignment horizontal="center" vertical="center"/>
    </xf>
    <xf numFmtId="0" fontId="14" fillId="4" borderId="10" xfId="1" applyFont="1" applyFill="1" applyBorder="1" applyAlignment="1">
      <alignment horizontal="center" vertical="center"/>
    </xf>
    <xf numFmtId="0" fontId="14" fillId="4" borderId="11" xfId="1" applyFont="1" applyFill="1" applyBorder="1" applyAlignment="1">
      <alignment horizontal="center" vertical="center"/>
    </xf>
    <xf numFmtId="0" fontId="4" fillId="0" borderId="9"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8" xfId="1" applyFont="1" applyBorder="1" applyAlignment="1">
      <alignment horizontal="center" vertical="center" wrapText="1"/>
    </xf>
    <xf numFmtId="0" fontId="6" fillId="0" borderId="12" xfId="1" applyFont="1" applyBorder="1" applyAlignment="1">
      <alignment horizontal="center" vertical="center" wrapText="1"/>
    </xf>
    <xf numFmtId="165" fontId="4" fillId="0" borderId="9" xfId="1" applyNumberFormat="1" applyFont="1" applyBorder="1" applyAlignment="1">
      <alignment horizontal="center" vertical="center" wrapText="1"/>
    </xf>
    <xf numFmtId="165" fontId="4" fillId="0" borderId="10" xfId="1" applyNumberFormat="1" applyFont="1" applyBorder="1" applyAlignment="1">
      <alignment horizontal="center" vertical="center" wrapText="1"/>
    </xf>
    <xf numFmtId="165" fontId="4" fillId="0" borderId="11" xfId="1" applyNumberFormat="1" applyFont="1" applyBorder="1" applyAlignment="1">
      <alignment horizontal="center" vertical="center" wrapText="1"/>
    </xf>
    <xf numFmtId="165" fontId="4" fillId="0" borderId="12" xfId="1" applyNumberFormat="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9" xfId="1" applyFont="1" applyBorder="1" applyAlignment="1">
      <alignment horizontal="center" vertical="center" wrapText="1"/>
    </xf>
    <xf numFmtId="0" fontId="9" fillId="0" borderId="10" xfId="1" applyFont="1" applyBorder="1" applyAlignment="1">
      <alignment horizontal="center" vertical="center" wrapText="1"/>
    </xf>
    <xf numFmtId="0" fontId="9" fillId="0" borderId="1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3" fillId="0" borderId="12" xfId="1" applyFont="1" applyBorder="1" applyAlignment="1">
      <alignment horizontal="center" vertical="center" wrapText="1"/>
    </xf>
    <xf numFmtId="0" fontId="3" fillId="0" borderId="12" xfId="1" applyFont="1" applyBorder="1" applyAlignment="1">
      <alignment horizontal="left" vertical="top" wrapText="1"/>
    </xf>
    <xf numFmtId="165" fontId="14" fillId="0" borderId="9" xfId="1" applyNumberFormat="1" applyFont="1" applyBorder="1" applyAlignment="1">
      <alignment horizontal="center" vertical="center" wrapText="1"/>
    </xf>
    <xf numFmtId="165" fontId="14" fillId="0" borderId="10" xfId="1" applyNumberFormat="1" applyFont="1" applyBorder="1" applyAlignment="1">
      <alignment horizontal="center" vertical="center" wrapText="1"/>
    </xf>
    <xf numFmtId="165" fontId="14" fillId="0" borderId="11" xfId="1" applyNumberFormat="1" applyFont="1" applyBorder="1" applyAlignment="1">
      <alignment horizontal="center" vertical="center" wrapText="1"/>
    </xf>
    <xf numFmtId="0" fontId="19" fillId="0" borderId="12" xfId="1" applyFont="1" applyBorder="1" applyAlignment="1">
      <alignment horizontal="center" vertical="center" wrapText="1"/>
    </xf>
    <xf numFmtId="165" fontId="14" fillId="0" borderId="12" xfId="1" applyNumberFormat="1" applyFont="1" applyBorder="1" applyAlignment="1">
      <alignment horizontal="center" vertical="center" wrapText="1"/>
    </xf>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3" fillId="0" borderId="7" xfId="1" applyFont="1" applyBorder="1" applyAlignment="1">
      <alignment horizontal="center" vertical="center" wrapText="1"/>
    </xf>
    <xf numFmtId="165" fontId="13" fillId="0" borderId="4" xfId="1" applyNumberFormat="1" applyFont="1" applyBorder="1" applyAlignment="1">
      <alignment horizontal="left" vertical="center" wrapText="1"/>
    </xf>
    <xf numFmtId="165" fontId="13" fillId="0" borderId="0" xfId="1" applyNumberFormat="1" applyFont="1" applyAlignment="1">
      <alignment horizontal="left" vertical="center" wrapText="1"/>
    </xf>
    <xf numFmtId="0" fontId="9" fillId="0" borderId="9" xfId="1" applyFont="1" applyBorder="1" applyAlignment="1">
      <alignment horizontal="center" vertical="center"/>
    </xf>
    <xf numFmtId="0" fontId="9" fillId="0" borderId="10" xfId="1" applyFont="1" applyBorder="1" applyAlignment="1">
      <alignment horizontal="center" vertical="center"/>
    </xf>
    <xf numFmtId="0" fontId="9" fillId="0" borderId="11" xfId="1"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11"/>
  <sheetViews>
    <sheetView tabSelected="1" view="pageBreakPreview" topLeftCell="B42" zoomScale="70" zoomScaleNormal="70" zoomScaleSheetLayoutView="70" workbookViewId="0">
      <selection activeCell="T64" sqref="T64"/>
    </sheetView>
  </sheetViews>
  <sheetFormatPr defaultColWidth="8.85546875" defaultRowHeight="15" x14ac:dyDescent="0.25"/>
  <cols>
    <col min="1" max="1" width="16.85546875" style="56" customWidth="1"/>
    <col min="2" max="2" width="55.42578125" style="56" bestFit="1" customWidth="1"/>
    <col min="3" max="3" width="6.85546875" style="56" bestFit="1" customWidth="1"/>
    <col min="4" max="4" width="6.28515625" style="56" customWidth="1"/>
    <col min="5" max="5" width="5.140625" style="56" customWidth="1"/>
    <col min="6" max="6" width="6.28515625" style="56" customWidth="1"/>
    <col min="7" max="7" width="8.140625" style="56" bestFit="1" customWidth="1"/>
    <col min="8" max="9" width="16.140625" style="56" customWidth="1"/>
    <col min="10" max="10" width="4.28515625" style="56" customWidth="1"/>
    <col min="11" max="11" width="15.85546875" style="56" customWidth="1"/>
    <col min="12" max="12" width="52.7109375" style="56" customWidth="1"/>
    <col min="13" max="13" width="10.42578125" style="56" bestFit="1" customWidth="1"/>
    <col min="14" max="16" width="6.28515625" style="56" customWidth="1"/>
    <col min="17" max="17" width="8.140625" style="56" bestFit="1" customWidth="1"/>
    <col min="18" max="19" width="27.42578125" style="56" customWidth="1"/>
    <col min="20" max="20" width="37" style="56" bestFit="1" customWidth="1"/>
    <col min="21" max="21" width="10" style="56" bestFit="1" customWidth="1"/>
    <col min="22" max="16384" width="8.85546875" style="56"/>
  </cols>
  <sheetData>
    <row r="1" spans="1:19" ht="15.75" x14ac:dyDescent="0.25">
      <c r="A1" s="12"/>
      <c r="B1" s="13"/>
      <c r="C1" s="13"/>
      <c r="D1" s="13"/>
      <c r="E1" s="13"/>
      <c r="F1" s="14"/>
      <c r="G1" s="14"/>
      <c r="H1" s="14"/>
      <c r="I1" s="14"/>
      <c r="J1" s="13"/>
      <c r="K1" s="122"/>
      <c r="L1" s="13"/>
      <c r="M1" s="13"/>
      <c r="N1" s="13"/>
      <c r="O1" s="13"/>
      <c r="P1" s="139"/>
      <c r="Q1" s="139"/>
      <c r="R1" s="13"/>
      <c r="S1" s="140"/>
    </row>
    <row r="2" spans="1:19" ht="15.75" x14ac:dyDescent="0.25">
      <c r="A2" s="180" t="s">
        <v>0</v>
      </c>
      <c r="B2" s="181"/>
      <c r="C2" s="181"/>
      <c r="D2" s="181"/>
      <c r="E2" s="181"/>
      <c r="F2" s="181"/>
      <c r="G2" s="181"/>
      <c r="H2" s="181"/>
      <c r="I2" s="181"/>
      <c r="J2" s="181"/>
      <c r="K2" s="181"/>
      <c r="L2" s="181"/>
      <c r="M2" s="181"/>
      <c r="N2" s="181"/>
      <c r="O2" s="181"/>
      <c r="P2" s="181"/>
      <c r="Q2" s="181"/>
      <c r="R2" s="181"/>
      <c r="S2" s="100"/>
    </row>
    <row r="3" spans="1:19" ht="15.75" x14ac:dyDescent="0.25">
      <c r="A3" s="180" t="s">
        <v>1</v>
      </c>
      <c r="B3" s="181"/>
      <c r="C3" s="181"/>
      <c r="D3" s="181"/>
      <c r="E3" s="181"/>
      <c r="F3" s="181"/>
      <c r="G3" s="181"/>
      <c r="H3" s="181"/>
      <c r="I3" s="181"/>
      <c r="J3" s="181"/>
      <c r="K3" s="181"/>
      <c r="L3" s="181"/>
      <c r="M3" s="181"/>
      <c r="N3" s="181"/>
      <c r="O3" s="181"/>
      <c r="P3" s="181"/>
      <c r="Q3" s="181"/>
      <c r="R3" s="181"/>
      <c r="S3" s="100"/>
    </row>
    <row r="4" spans="1:19" ht="15.75" x14ac:dyDescent="0.25">
      <c r="A4" s="180" t="s">
        <v>2</v>
      </c>
      <c r="B4" s="181"/>
      <c r="C4" s="181"/>
      <c r="D4" s="181"/>
      <c r="E4" s="181"/>
      <c r="F4" s="181"/>
      <c r="G4" s="181"/>
      <c r="H4" s="181"/>
      <c r="I4" s="181"/>
      <c r="J4" s="181"/>
      <c r="K4" s="181"/>
      <c r="L4" s="181"/>
      <c r="M4" s="181"/>
      <c r="N4" s="181"/>
      <c r="O4" s="181"/>
      <c r="P4" s="181"/>
      <c r="Q4" s="181"/>
      <c r="R4" s="181"/>
      <c r="S4" s="100"/>
    </row>
    <row r="5" spans="1:19" ht="15.75" x14ac:dyDescent="0.25">
      <c r="A5" s="180" t="s">
        <v>3</v>
      </c>
      <c r="B5" s="181"/>
      <c r="C5" s="181"/>
      <c r="D5" s="181"/>
      <c r="E5" s="181"/>
      <c r="F5" s="181"/>
      <c r="G5" s="181"/>
      <c r="H5" s="181"/>
      <c r="I5" s="181"/>
      <c r="J5" s="181"/>
      <c r="K5" s="181"/>
      <c r="L5" s="181"/>
      <c r="M5" s="181"/>
      <c r="N5" s="181"/>
      <c r="O5" s="181"/>
      <c r="P5" s="181"/>
      <c r="Q5" s="181"/>
      <c r="R5" s="181"/>
      <c r="S5" s="100"/>
    </row>
    <row r="6" spans="1:19" ht="15.75" x14ac:dyDescent="0.25">
      <c r="A6" s="182" t="s">
        <v>4</v>
      </c>
      <c r="B6" s="183"/>
      <c r="C6" s="183"/>
      <c r="D6" s="183"/>
      <c r="E6" s="183"/>
      <c r="F6" s="183"/>
      <c r="G6" s="183"/>
      <c r="H6" s="183"/>
      <c r="I6" s="183"/>
      <c r="J6" s="183"/>
      <c r="K6" s="183"/>
      <c r="L6" s="183"/>
      <c r="M6" s="183"/>
      <c r="N6" s="183"/>
      <c r="O6" s="183"/>
      <c r="P6" s="183"/>
      <c r="Q6" s="183"/>
      <c r="R6" s="183"/>
      <c r="S6" s="141"/>
    </row>
    <row r="7" spans="1:19" ht="15.75" customHeight="1" x14ac:dyDescent="0.25">
      <c r="A7" s="177" t="s">
        <v>5</v>
      </c>
      <c r="B7" s="177"/>
      <c r="C7" s="177"/>
      <c r="D7" s="177"/>
      <c r="E7" s="177"/>
      <c r="F7" s="177"/>
      <c r="G7" s="177"/>
      <c r="H7" s="177"/>
      <c r="I7" s="177"/>
      <c r="J7" s="177"/>
      <c r="K7" s="178"/>
      <c r="L7" s="178"/>
      <c r="M7" s="178"/>
      <c r="N7" s="178"/>
      <c r="O7" s="178"/>
      <c r="P7" s="178"/>
      <c r="Q7" s="178"/>
      <c r="R7" s="178"/>
      <c r="S7" s="141"/>
    </row>
    <row r="8" spans="1:19" ht="15.75" customHeight="1" x14ac:dyDescent="0.25">
      <c r="A8" s="179" t="s">
        <v>6</v>
      </c>
      <c r="B8" s="179"/>
      <c r="C8" s="179"/>
      <c r="D8" s="179"/>
      <c r="E8" s="179"/>
      <c r="F8" s="179"/>
      <c r="G8" s="179"/>
      <c r="H8" s="179"/>
      <c r="I8" s="106"/>
      <c r="J8" s="2"/>
      <c r="K8" s="179" t="s">
        <v>7</v>
      </c>
      <c r="L8" s="179"/>
      <c r="M8" s="179"/>
      <c r="N8" s="179"/>
      <c r="O8" s="179"/>
      <c r="P8" s="179"/>
      <c r="Q8" s="179"/>
      <c r="R8" s="179"/>
      <c r="S8" s="141"/>
    </row>
    <row r="9" spans="1:19" ht="16.5" customHeight="1" x14ac:dyDescent="0.25">
      <c r="A9" s="62" t="s">
        <v>8</v>
      </c>
      <c r="B9" s="61" t="s">
        <v>9</v>
      </c>
      <c r="C9" s="106" t="s">
        <v>10</v>
      </c>
      <c r="D9" s="106" t="s">
        <v>11</v>
      </c>
      <c r="E9" s="106" t="s">
        <v>12</v>
      </c>
      <c r="F9" s="106" t="s">
        <v>13</v>
      </c>
      <c r="G9" s="106" t="s">
        <v>14</v>
      </c>
      <c r="H9" s="106" t="s">
        <v>15</v>
      </c>
      <c r="I9" s="89" t="s">
        <v>16</v>
      </c>
      <c r="J9" s="97"/>
      <c r="K9" s="62" t="s">
        <v>8</v>
      </c>
      <c r="L9" s="61" t="s">
        <v>9</v>
      </c>
      <c r="M9" s="106" t="s">
        <v>10</v>
      </c>
      <c r="N9" s="106" t="s">
        <v>11</v>
      </c>
      <c r="O9" s="106" t="s">
        <v>12</v>
      </c>
      <c r="P9" s="106" t="s">
        <v>13</v>
      </c>
      <c r="Q9" s="106" t="s">
        <v>14</v>
      </c>
      <c r="R9" s="106" t="s">
        <v>15</v>
      </c>
      <c r="S9" s="89" t="s">
        <v>16</v>
      </c>
    </row>
    <row r="10" spans="1:19" ht="16.5" customHeight="1" x14ac:dyDescent="0.25">
      <c r="A10" s="168" t="s">
        <v>17</v>
      </c>
      <c r="B10" s="167" t="s">
        <v>18</v>
      </c>
      <c r="C10" s="63">
        <v>3</v>
      </c>
      <c r="D10" s="63">
        <v>2</v>
      </c>
      <c r="E10" s="63">
        <v>0</v>
      </c>
      <c r="F10" s="64">
        <f t="shared" ref="F10:F23" si="0">C10+D10/2+E10/2</f>
        <v>4</v>
      </c>
      <c r="G10" s="65">
        <v>6</v>
      </c>
      <c r="H10" s="65" t="s">
        <v>19</v>
      </c>
      <c r="I10" s="93">
        <v>2.4</v>
      </c>
      <c r="J10" s="98"/>
      <c r="K10" s="66" t="s">
        <v>20</v>
      </c>
      <c r="L10" s="66" t="s">
        <v>21</v>
      </c>
      <c r="M10" s="63">
        <v>3</v>
      </c>
      <c r="N10" s="63">
        <v>2</v>
      </c>
      <c r="O10" s="67"/>
      <c r="P10" s="68">
        <f>M10+N10/2+O10/2</f>
        <v>4</v>
      </c>
      <c r="Q10" s="69">
        <v>6</v>
      </c>
      <c r="R10" s="72" t="s">
        <v>19</v>
      </c>
      <c r="S10" s="93"/>
    </row>
    <row r="11" spans="1:19" ht="16.5" customHeight="1" x14ac:dyDescent="0.25">
      <c r="A11" s="66" t="s">
        <v>22</v>
      </c>
      <c r="B11" s="71" t="s">
        <v>23</v>
      </c>
      <c r="C11" s="63">
        <v>3</v>
      </c>
      <c r="D11" s="63">
        <v>0</v>
      </c>
      <c r="E11" s="63">
        <v>0</v>
      </c>
      <c r="F11" s="64">
        <f t="shared" si="0"/>
        <v>3</v>
      </c>
      <c r="G11" s="65">
        <v>4</v>
      </c>
      <c r="H11" s="65" t="s">
        <v>19</v>
      </c>
      <c r="I11" s="80"/>
      <c r="J11" s="98"/>
      <c r="K11" s="66" t="s">
        <v>24</v>
      </c>
      <c r="L11" s="71" t="s">
        <v>25</v>
      </c>
      <c r="M11" s="63">
        <v>3</v>
      </c>
      <c r="N11" s="63">
        <v>0</v>
      </c>
      <c r="O11" s="67"/>
      <c r="P11" s="68">
        <f>M11+N11/2+O11/2</f>
        <v>3</v>
      </c>
      <c r="Q11" s="69">
        <v>4</v>
      </c>
      <c r="R11" s="72" t="s">
        <v>19</v>
      </c>
      <c r="S11" s="80"/>
    </row>
    <row r="12" spans="1:19" ht="16.5" customHeight="1" x14ac:dyDescent="0.25">
      <c r="A12" s="66" t="s">
        <v>26</v>
      </c>
      <c r="B12" s="71" t="s">
        <v>27</v>
      </c>
      <c r="C12" s="63">
        <v>0</v>
      </c>
      <c r="D12" s="63">
        <v>0</v>
      </c>
      <c r="E12" s="63">
        <v>2</v>
      </c>
      <c r="F12" s="64">
        <f t="shared" si="0"/>
        <v>1</v>
      </c>
      <c r="G12" s="65">
        <v>1</v>
      </c>
      <c r="H12" s="65" t="s">
        <v>19</v>
      </c>
      <c r="I12" s="80"/>
      <c r="J12" s="98"/>
      <c r="K12" s="66" t="s">
        <v>28</v>
      </c>
      <c r="L12" s="71" t="s">
        <v>29</v>
      </c>
      <c r="M12" s="63">
        <v>0</v>
      </c>
      <c r="N12" s="63">
        <v>0</v>
      </c>
      <c r="O12" s="67">
        <v>2</v>
      </c>
      <c r="P12" s="68">
        <f>M12+N12/2+O12/2</f>
        <v>1</v>
      </c>
      <c r="Q12" s="69">
        <v>1</v>
      </c>
      <c r="R12" s="72" t="s">
        <v>19</v>
      </c>
      <c r="S12" s="80"/>
    </row>
    <row r="13" spans="1:19" ht="16.5" customHeight="1" x14ac:dyDescent="0.25">
      <c r="A13" s="66" t="s">
        <v>30</v>
      </c>
      <c r="B13" s="71" t="s">
        <v>31</v>
      </c>
      <c r="C13" s="63">
        <v>3</v>
      </c>
      <c r="D13" s="63">
        <v>0</v>
      </c>
      <c r="E13" s="63">
        <v>0</v>
      </c>
      <c r="F13" s="64">
        <f t="shared" si="0"/>
        <v>3</v>
      </c>
      <c r="G13" s="63">
        <v>4</v>
      </c>
      <c r="H13" s="65" t="s">
        <v>19</v>
      </c>
      <c r="I13" s="80"/>
      <c r="J13" s="98"/>
      <c r="K13" s="70" t="s">
        <v>32</v>
      </c>
      <c r="L13" s="71" t="s">
        <v>33</v>
      </c>
      <c r="M13" s="63">
        <v>2</v>
      </c>
      <c r="N13" s="63">
        <v>0</v>
      </c>
      <c r="O13" s="67"/>
      <c r="P13" s="67">
        <v>2</v>
      </c>
      <c r="Q13" s="67">
        <v>2</v>
      </c>
      <c r="R13" s="63" t="s">
        <v>34</v>
      </c>
      <c r="S13" s="80"/>
    </row>
    <row r="14" spans="1:19" ht="16.5" customHeight="1" x14ac:dyDescent="0.25">
      <c r="A14" s="66" t="s">
        <v>35</v>
      </c>
      <c r="B14" s="71" t="s">
        <v>36</v>
      </c>
      <c r="C14" s="63">
        <v>0</v>
      </c>
      <c r="D14" s="63">
        <v>0</v>
      </c>
      <c r="E14" s="63">
        <v>2</v>
      </c>
      <c r="F14" s="64">
        <f t="shared" si="0"/>
        <v>1</v>
      </c>
      <c r="G14" s="63">
        <v>1</v>
      </c>
      <c r="H14" s="65"/>
      <c r="I14" s="80"/>
      <c r="J14" s="98"/>
      <c r="K14" s="70" t="s">
        <v>37</v>
      </c>
      <c r="L14" s="71" t="s">
        <v>38</v>
      </c>
      <c r="M14" s="63">
        <v>2</v>
      </c>
      <c r="N14" s="63">
        <v>1</v>
      </c>
      <c r="O14" s="67"/>
      <c r="P14" s="68">
        <f t="shared" ref="P14:P22" si="1">M14+N14/2+O14/2</f>
        <v>2.5</v>
      </c>
      <c r="Q14" s="69">
        <v>4</v>
      </c>
      <c r="R14" s="63" t="s">
        <v>19</v>
      </c>
      <c r="S14" s="80"/>
    </row>
    <row r="15" spans="1:19" ht="16.5" customHeight="1" x14ac:dyDescent="0.25">
      <c r="A15" s="71" t="s">
        <v>39</v>
      </c>
      <c r="B15" s="71" t="s">
        <v>40</v>
      </c>
      <c r="C15" s="63">
        <v>2</v>
      </c>
      <c r="D15" s="63">
        <v>0</v>
      </c>
      <c r="E15" s="63">
        <v>0</v>
      </c>
      <c r="F15" s="64">
        <f t="shared" si="0"/>
        <v>2</v>
      </c>
      <c r="G15" s="65">
        <v>2</v>
      </c>
      <c r="H15" s="65" t="s">
        <v>19</v>
      </c>
      <c r="I15" s="80"/>
      <c r="J15" s="98"/>
      <c r="K15" s="70" t="s">
        <v>41</v>
      </c>
      <c r="L15" s="71" t="s">
        <v>42</v>
      </c>
      <c r="M15" s="63">
        <v>1</v>
      </c>
      <c r="N15" s="63"/>
      <c r="O15" s="67">
        <v>3</v>
      </c>
      <c r="P15" s="68">
        <f t="shared" si="1"/>
        <v>2.5</v>
      </c>
      <c r="Q15" s="69">
        <v>4</v>
      </c>
      <c r="R15" s="63" t="s">
        <v>19</v>
      </c>
      <c r="S15" s="80"/>
    </row>
    <row r="16" spans="1:19" ht="16.5" customHeight="1" x14ac:dyDescent="0.25">
      <c r="A16" s="71" t="s">
        <v>34</v>
      </c>
      <c r="B16" s="71" t="s">
        <v>43</v>
      </c>
      <c r="C16" s="63">
        <v>1</v>
      </c>
      <c r="D16" s="63">
        <v>1</v>
      </c>
      <c r="E16" s="63">
        <v>0</v>
      </c>
      <c r="F16" s="64">
        <f t="shared" si="0"/>
        <v>1.5</v>
      </c>
      <c r="G16" s="65">
        <v>2</v>
      </c>
      <c r="H16" s="65" t="s">
        <v>19</v>
      </c>
      <c r="I16" s="80"/>
      <c r="J16" s="98"/>
      <c r="K16" s="70" t="s">
        <v>44</v>
      </c>
      <c r="L16" s="71" t="s">
        <v>45</v>
      </c>
      <c r="M16" s="63">
        <v>2</v>
      </c>
      <c r="N16" s="63">
        <v>0</v>
      </c>
      <c r="O16" s="67">
        <v>0</v>
      </c>
      <c r="P16" s="68">
        <f t="shared" si="1"/>
        <v>2</v>
      </c>
      <c r="Q16" s="69">
        <v>2</v>
      </c>
      <c r="R16" s="63" t="s">
        <v>19</v>
      </c>
      <c r="S16" s="80"/>
    </row>
    <row r="17" spans="1:19" ht="16.5" customHeight="1" x14ac:dyDescent="0.25">
      <c r="A17" s="167" t="s">
        <v>46</v>
      </c>
      <c r="B17" s="167" t="s">
        <v>47</v>
      </c>
      <c r="C17" s="63">
        <v>1</v>
      </c>
      <c r="D17" s="63"/>
      <c r="E17" s="63">
        <v>3</v>
      </c>
      <c r="F17" s="63">
        <f t="shared" si="0"/>
        <v>2.5</v>
      </c>
      <c r="G17" s="63">
        <v>3</v>
      </c>
      <c r="H17" s="63" t="s">
        <v>19</v>
      </c>
      <c r="I17" s="106">
        <v>0.75</v>
      </c>
      <c r="J17" s="98"/>
      <c r="K17" s="70" t="s">
        <v>48</v>
      </c>
      <c r="L17" s="71" t="s">
        <v>49</v>
      </c>
      <c r="M17" s="63">
        <v>1</v>
      </c>
      <c r="N17" s="63">
        <v>0</v>
      </c>
      <c r="O17" s="67">
        <v>2</v>
      </c>
      <c r="P17" s="68">
        <f t="shared" si="1"/>
        <v>2</v>
      </c>
      <c r="Q17" s="69">
        <v>2</v>
      </c>
      <c r="R17" s="65" t="s">
        <v>19</v>
      </c>
      <c r="S17" s="106"/>
    </row>
    <row r="18" spans="1:19" ht="16.5" customHeight="1" x14ac:dyDescent="0.25">
      <c r="A18" s="168" t="s">
        <v>50</v>
      </c>
      <c r="B18" s="168" t="s">
        <v>51</v>
      </c>
      <c r="C18" s="72">
        <v>0.5</v>
      </c>
      <c r="D18" s="72">
        <v>1</v>
      </c>
      <c r="E18" s="72"/>
      <c r="F18" s="72">
        <f t="shared" si="0"/>
        <v>1</v>
      </c>
      <c r="G18" s="72">
        <v>1</v>
      </c>
      <c r="H18" s="72" t="s">
        <v>19</v>
      </c>
      <c r="I18" s="94">
        <v>0.33</v>
      </c>
      <c r="J18" s="98"/>
      <c r="K18" s="66" t="s">
        <v>52</v>
      </c>
      <c r="L18" s="66" t="s">
        <v>53</v>
      </c>
      <c r="M18" s="72">
        <v>0.5</v>
      </c>
      <c r="N18" s="72">
        <v>1</v>
      </c>
      <c r="O18" s="73"/>
      <c r="P18" s="73">
        <f t="shared" si="1"/>
        <v>1</v>
      </c>
      <c r="Q18" s="73">
        <v>1</v>
      </c>
      <c r="R18" s="65" t="s">
        <v>19</v>
      </c>
      <c r="S18" s="94"/>
    </row>
    <row r="19" spans="1:19" ht="16.5" customHeight="1" x14ac:dyDescent="0.25">
      <c r="A19" s="168" t="s">
        <v>54</v>
      </c>
      <c r="B19" s="168" t="s">
        <v>55</v>
      </c>
      <c r="C19" s="72">
        <v>0.5</v>
      </c>
      <c r="D19" s="72">
        <v>1</v>
      </c>
      <c r="E19" s="72"/>
      <c r="F19" s="72">
        <f t="shared" si="0"/>
        <v>1</v>
      </c>
      <c r="G19" s="72">
        <v>1</v>
      </c>
      <c r="H19" s="72" t="s">
        <v>19</v>
      </c>
      <c r="I19" s="94">
        <v>0.33</v>
      </c>
      <c r="J19" s="98"/>
      <c r="K19" s="66" t="s">
        <v>56</v>
      </c>
      <c r="L19" s="66" t="s">
        <v>57</v>
      </c>
      <c r="M19" s="72">
        <v>0.5</v>
      </c>
      <c r="N19" s="72">
        <v>1</v>
      </c>
      <c r="O19" s="73"/>
      <c r="P19" s="73">
        <f t="shared" si="1"/>
        <v>1</v>
      </c>
      <c r="Q19" s="73">
        <v>1</v>
      </c>
      <c r="R19" s="72" t="s">
        <v>19</v>
      </c>
      <c r="S19" s="94"/>
    </row>
    <row r="20" spans="1:19" ht="16.5" customHeight="1" x14ac:dyDescent="0.25">
      <c r="A20" s="169" t="s">
        <v>58</v>
      </c>
      <c r="B20" s="170" t="s">
        <v>59</v>
      </c>
      <c r="C20" s="72">
        <v>0.5</v>
      </c>
      <c r="D20" s="72">
        <v>1</v>
      </c>
      <c r="E20" s="72"/>
      <c r="F20" s="72">
        <f t="shared" si="0"/>
        <v>1</v>
      </c>
      <c r="G20" s="72">
        <v>1</v>
      </c>
      <c r="H20" s="72" t="s">
        <v>19</v>
      </c>
      <c r="I20" s="94">
        <v>1</v>
      </c>
      <c r="J20" s="98"/>
      <c r="K20" s="66" t="s">
        <v>60</v>
      </c>
      <c r="L20" s="66" t="s">
        <v>61</v>
      </c>
      <c r="M20" s="72">
        <v>0.5</v>
      </c>
      <c r="N20" s="72">
        <v>1</v>
      </c>
      <c r="O20" s="72"/>
      <c r="P20" s="72">
        <f t="shared" si="1"/>
        <v>1</v>
      </c>
      <c r="Q20" s="72">
        <v>1</v>
      </c>
      <c r="R20" s="72" t="s">
        <v>19</v>
      </c>
      <c r="S20" s="94"/>
    </row>
    <row r="21" spans="1:19" ht="16.5" customHeight="1" x14ac:dyDescent="0.25">
      <c r="A21" s="169" t="s">
        <v>62</v>
      </c>
      <c r="B21" s="170" t="s">
        <v>63</v>
      </c>
      <c r="C21" s="63">
        <v>2</v>
      </c>
      <c r="D21" s="63">
        <v>0</v>
      </c>
      <c r="E21" s="63">
        <v>0</v>
      </c>
      <c r="F21" s="63">
        <f t="shared" si="0"/>
        <v>2</v>
      </c>
      <c r="G21" s="63">
        <v>2</v>
      </c>
      <c r="H21" s="65" t="s">
        <v>19</v>
      </c>
      <c r="I21" s="80">
        <v>2</v>
      </c>
      <c r="J21" s="98"/>
      <c r="K21" s="66" t="s">
        <v>64</v>
      </c>
      <c r="L21" s="66" t="s">
        <v>65</v>
      </c>
      <c r="M21" s="72">
        <v>1</v>
      </c>
      <c r="N21" s="72">
        <v>0</v>
      </c>
      <c r="O21" s="72">
        <v>0</v>
      </c>
      <c r="P21" s="72">
        <f t="shared" si="1"/>
        <v>1</v>
      </c>
      <c r="Q21" s="72">
        <v>0</v>
      </c>
      <c r="R21" s="72" t="s">
        <v>19</v>
      </c>
      <c r="S21" s="80"/>
    </row>
    <row r="22" spans="1:19" ht="16.5" customHeight="1" x14ac:dyDescent="0.25">
      <c r="A22" s="169" t="s">
        <v>66</v>
      </c>
      <c r="B22" s="170" t="s">
        <v>67</v>
      </c>
      <c r="C22" s="63">
        <v>2</v>
      </c>
      <c r="D22" s="63">
        <v>0</v>
      </c>
      <c r="E22" s="63">
        <v>0</v>
      </c>
      <c r="F22" s="63">
        <f t="shared" si="0"/>
        <v>2</v>
      </c>
      <c r="G22" s="63">
        <v>2</v>
      </c>
      <c r="H22" s="65" t="s">
        <v>19</v>
      </c>
      <c r="I22" s="80">
        <v>2</v>
      </c>
      <c r="J22" s="98"/>
      <c r="K22" s="74"/>
      <c r="L22" s="71" t="s">
        <v>68</v>
      </c>
      <c r="M22" s="159">
        <v>1</v>
      </c>
      <c r="N22" s="75">
        <v>1</v>
      </c>
      <c r="O22" s="75"/>
      <c r="P22" s="76">
        <f t="shared" si="1"/>
        <v>1.5</v>
      </c>
      <c r="Q22" s="75">
        <v>2</v>
      </c>
      <c r="R22" s="72" t="s">
        <v>19</v>
      </c>
      <c r="S22" s="80"/>
    </row>
    <row r="23" spans="1:19" ht="16.5" customHeight="1" x14ac:dyDescent="0.25">
      <c r="A23" s="170" t="s">
        <v>69</v>
      </c>
      <c r="B23" s="170" t="s">
        <v>70</v>
      </c>
      <c r="C23" s="63">
        <v>2</v>
      </c>
      <c r="D23" s="63">
        <v>0</v>
      </c>
      <c r="E23" s="63">
        <v>0</v>
      </c>
      <c r="F23" s="63">
        <f t="shared" si="0"/>
        <v>2</v>
      </c>
      <c r="G23" s="63">
        <v>1</v>
      </c>
      <c r="H23" s="65" t="s">
        <v>19</v>
      </c>
      <c r="I23" s="80"/>
      <c r="J23" s="98"/>
      <c r="K23" s="66"/>
      <c r="L23" s="71"/>
      <c r="M23" s="63"/>
      <c r="N23" s="63"/>
      <c r="O23" s="63"/>
      <c r="P23" s="64"/>
      <c r="Q23" s="63"/>
      <c r="R23" s="65"/>
      <c r="S23" s="80"/>
    </row>
    <row r="24" spans="1:19" ht="16.5" customHeight="1" x14ac:dyDescent="0.25">
      <c r="A24" s="142" t="s">
        <v>71</v>
      </c>
      <c r="B24" s="77" t="s">
        <v>72</v>
      </c>
      <c r="C24" s="75"/>
      <c r="D24" s="75"/>
      <c r="E24" s="75"/>
      <c r="F24" s="63"/>
      <c r="G24" s="75"/>
      <c r="H24" s="65"/>
      <c r="I24" s="65"/>
      <c r="J24" s="98"/>
      <c r="K24" s="66"/>
      <c r="L24" s="71"/>
      <c r="M24" s="63"/>
      <c r="N24" s="63"/>
      <c r="O24" s="63"/>
      <c r="P24" s="64"/>
      <c r="Q24" s="63"/>
      <c r="R24" s="65"/>
      <c r="S24" s="80"/>
    </row>
    <row r="25" spans="1:19" ht="16.5" customHeight="1" x14ac:dyDescent="0.25">
      <c r="A25" s="70" t="s">
        <v>73</v>
      </c>
      <c r="B25" s="77" t="s">
        <v>74</v>
      </c>
      <c r="C25" s="71"/>
      <c r="D25" s="71"/>
      <c r="E25" s="71"/>
      <c r="F25" s="78"/>
      <c r="G25" s="78"/>
      <c r="H25" s="78"/>
      <c r="I25" s="78"/>
      <c r="J25" s="98"/>
      <c r="K25" s="70"/>
      <c r="M25" s="71"/>
      <c r="N25" s="71"/>
      <c r="O25" s="71"/>
      <c r="P25" s="64"/>
      <c r="Q25" s="71"/>
      <c r="R25" s="133"/>
      <c r="S25" s="133"/>
    </row>
    <row r="26" spans="1:19" ht="16.5" customHeight="1" x14ac:dyDescent="0.25">
      <c r="A26" s="71"/>
      <c r="B26" s="71"/>
      <c r="C26" s="63">
        <f>SUM(C10:C22)</f>
        <v>18.5</v>
      </c>
      <c r="D26" s="63">
        <f>SUM(D10:D22)</f>
        <v>6</v>
      </c>
      <c r="E26" s="63">
        <f>SUM(E10:E22)</f>
        <v>7</v>
      </c>
      <c r="F26" s="71"/>
      <c r="G26" s="71"/>
      <c r="H26" s="65"/>
      <c r="I26" s="94">
        <v>8.8000000000000007</v>
      </c>
      <c r="J26" s="98"/>
      <c r="K26" s="71"/>
      <c r="L26" s="71"/>
      <c r="M26" s="63">
        <f>SUM(M10:M22)</f>
        <v>17.5</v>
      </c>
      <c r="N26" s="63">
        <f>SUM(N10:N22)</f>
        <v>7</v>
      </c>
      <c r="O26" s="63">
        <f>SUM(O10:O22)</f>
        <v>7</v>
      </c>
      <c r="P26" s="71"/>
      <c r="Q26" s="71"/>
      <c r="R26" s="71"/>
      <c r="S26" s="65"/>
    </row>
    <row r="27" spans="1:19" ht="16.5" customHeight="1" x14ac:dyDescent="0.25">
      <c r="A27" s="179" t="s">
        <v>75</v>
      </c>
      <c r="B27" s="179"/>
      <c r="C27" s="209">
        <f>C26+D26+E26</f>
        <v>31.5</v>
      </c>
      <c r="D27" s="210"/>
      <c r="E27" s="211"/>
      <c r="F27" s="79">
        <f>SUM(F10:F22)</f>
        <v>25</v>
      </c>
      <c r="G27" s="80">
        <f>SUM(G10:G22)</f>
        <v>30</v>
      </c>
      <c r="H27" s="65"/>
      <c r="I27" s="84"/>
      <c r="J27" s="99"/>
      <c r="K27" s="212" t="s">
        <v>75</v>
      </c>
      <c r="L27" s="212"/>
      <c r="M27" s="213">
        <f>M26+N26+O26</f>
        <v>31.5</v>
      </c>
      <c r="N27" s="213"/>
      <c r="O27" s="213"/>
      <c r="P27" s="79">
        <f>SUM(P10:P22)</f>
        <v>24.5</v>
      </c>
      <c r="Q27" s="80">
        <f>SUM(Q10:Q22)</f>
        <v>30</v>
      </c>
      <c r="R27" s="80"/>
      <c r="S27" s="151"/>
    </row>
    <row r="28" spans="1:19" ht="16.5" customHeight="1" x14ac:dyDescent="0.25">
      <c r="A28" s="143"/>
      <c r="B28" s="81"/>
      <c r="C28" s="107"/>
      <c r="D28" s="107"/>
      <c r="E28" s="107"/>
      <c r="F28" s="82"/>
      <c r="G28" s="83"/>
      <c r="H28" s="84"/>
      <c r="I28" s="87"/>
      <c r="J28" s="13"/>
      <c r="K28" s="128"/>
      <c r="L28" s="129"/>
      <c r="M28" s="130"/>
      <c r="N28" s="130"/>
      <c r="O28" s="130"/>
      <c r="P28" s="131"/>
      <c r="Q28" s="132"/>
      <c r="R28" s="132"/>
      <c r="S28" s="144"/>
    </row>
    <row r="29" spans="1:19" ht="16.5" customHeight="1" x14ac:dyDescent="0.25">
      <c r="A29" s="184" t="s">
        <v>76</v>
      </c>
      <c r="B29" s="185"/>
      <c r="C29" s="185"/>
      <c r="D29" s="185"/>
      <c r="E29" s="185"/>
      <c r="F29" s="185"/>
      <c r="G29" s="185"/>
      <c r="H29" s="185"/>
      <c r="I29" s="185"/>
      <c r="J29" s="185"/>
      <c r="K29" s="185"/>
      <c r="L29" s="186"/>
      <c r="M29" s="184" t="s">
        <v>270</v>
      </c>
      <c r="N29" s="185"/>
      <c r="O29" s="185"/>
      <c r="P29" s="185"/>
      <c r="Q29" s="185"/>
      <c r="R29" s="186"/>
      <c r="S29" s="144"/>
    </row>
    <row r="30" spans="1:19" ht="16.5" customHeight="1" x14ac:dyDescent="0.25">
      <c r="A30" s="15"/>
      <c r="B30" s="16"/>
      <c r="C30" s="16"/>
      <c r="D30" s="16"/>
      <c r="E30" s="16"/>
      <c r="F30" s="17"/>
      <c r="G30" s="17"/>
      <c r="H30" s="17"/>
      <c r="I30" s="17"/>
      <c r="J30" s="18"/>
      <c r="K30" s="18"/>
      <c r="L30" s="18"/>
      <c r="M30" s="18"/>
      <c r="N30" s="18"/>
      <c r="O30" s="18"/>
      <c r="P30" s="18"/>
      <c r="Q30" s="18"/>
      <c r="R30" s="18"/>
      <c r="S30" s="145"/>
    </row>
    <row r="31" spans="1:19" ht="16.5" customHeight="1" x14ac:dyDescent="0.25">
      <c r="A31" s="177" t="s">
        <v>77</v>
      </c>
      <c r="B31" s="177"/>
      <c r="C31" s="177"/>
      <c r="D31" s="177"/>
      <c r="E31" s="177"/>
      <c r="F31" s="177"/>
      <c r="G31" s="177"/>
      <c r="H31" s="177"/>
      <c r="I31" s="177"/>
      <c r="J31" s="177"/>
      <c r="K31" s="178"/>
      <c r="L31" s="178"/>
      <c r="M31" s="178"/>
      <c r="N31" s="178"/>
      <c r="O31" s="178"/>
      <c r="P31" s="178"/>
      <c r="Q31" s="178"/>
      <c r="R31" s="178"/>
      <c r="S31" s="145"/>
    </row>
    <row r="32" spans="1:19" ht="16.5" customHeight="1" x14ac:dyDescent="0.25">
      <c r="A32" s="187" t="s">
        <v>78</v>
      </c>
      <c r="B32" s="188"/>
      <c r="C32" s="188"/>
      <c r="D32" s="188"/>
      <c r="E32" s="188"/>
      <c r="F32" s="188"/>
      <c r="G32" s="188"/>
      <c r="H32" s="189"/>
      <c r="I32" s="88"/>
      <c r="J32" s="178"/>
      <c r="K32" s="177" t="s">
        <v>79</v>
      </c>
      <c r="L32" s="177"/>
      <c r="M32" s="177"/>
      <c r="N32" s="177"/>
      <c r="O32" s="177"/>
      <c r="P32" s="177"/>
      <c r="Q32" s="177"/>
      <c r="R32" s="177"/>
      <c r="S32" s="145"/>
    </row>
    <row r="33" spans="1:19" ht="16.5" customHeight="1" x14ac:dyDescent="0.25">
      <c r="A33" s="19" t="s">
        <v>8</v>
      </c>
      <c r="B33" s="20" t="s">
        <v>9</v>
      </c>
      <c r="C33" s="60" t="s">
        <v>10</v>
      </c>
      <c r="D33" s="60" t="s">
        <v>11</v>
      </c>
      <c r="E33" s="60" t="s">
        <v>12</v>
      </c>
      <c r="F33" s="60" t="s">
        <v>13</v>
      </c>
      <c r="G33" s="60" t="s">
        <v>14</v>
      </c>
      <c r="H33" s="102" t="s">
        <v>15</v>
      </c>
      <c r="I33" s="89" t="s">
        <v>16</v>
      </c>
      <c r="J33" s="190"/>
      <c r="K33" s="1" t="s">
        <v>8</v>
      </c>
      <c r="L33" s="2" t="s">
        <v>9</v>
      </c>
      <c r="M33" s="101" t="s">
        <v>10</v>
      </c>
      <c r="N33" s="101" t="s">
        <v>11</v>
      </c>
      <c r="O33" s="101" t="s">
        <v>12</v>
      </c>
      <c r="P33" s="101" t="s">
        <v>13</v>
      </c>
      <c r="Q33" s="101" t="s">
        <v>14</v>
      </c>
      <c r="R33" s="101" t="s">
        <v>15</v>
      </c>
      <c r="S33" s="89" t="s">
        <v>16</v>
      </c>
    </row>
    <row r="34" spans="1:19" ht="16.5" customHeight="1" x14ac:dyDescent="0.25">
      <c r="A34" s="171" t="s">
        <v>80</v>
      </c>
      <c r="B34" s="172" t="s">
        <v>81</v>
      </c>
      <c r="C34" s="105">
        <v>2</v>
      </c>
      <c r="D34" s="105">
        <v>1</v>
      </c>
      <c r="E34" s="105"/>
      <c r="F34" s="4">
        <f>C34+D34/2+E34/2</f>
        <v>2.5</v>
      </c>
      <c r="G34" s="5">
        <v>4</v>
      </c>
      <c r="H34" s="5" t="s">
        <v>19</v>
      </c>
      <c r="I34" s="11">
        <v>4</v>
      </c>
      <c r="J34" s="191"/>
      <c r="K34" s="160" t="s">
        <v>82</v>
      </c>
      <c r="L34" s="6" t="s">
        <v>83</v>
      </c>
      <c r="M34" s="105">
        <v>4</v>
      </c>
      <c r="N34" s="105">
        <v>0</v>
      </c>
      <c r="O34" s="105"/>
      <c r="P34" s="4">
        <f t="shared" ref="P34:P41" si="2">M34+N34/2+O34/2</f>
        <v>4</v>
      </c>
      <c r="Q34" s="5">
        <v>5</v>
      </c>
      <c r="R34" s="164" t="s">
        <v>20</v>
      </c>
      <c r="S34" s="103"/>
    </row>
    <row r="35" spans="1:19" ht="16.5" customHeight="1" x14ac:dyDescent="0.25">
      <c r="A35" s="161" t="s">
        <v>84</v>
      </c>
      <c r="B35" s="6" t="s">
        <v>85</v>
      </c>
      <c r="C35" s="105">
        <v>3</v>
      </c>
      <c r="D35" s="105">
        <v>1</v>
      </c>
      <c r="E35" s="105"/>
      <c r="F35" s="4">
        <f>C35+D35/2+E35/2</f>
        <v>3.5</v>
      </c>
      <c r="G35" s="5">
        <v>4</v>
      </c>
      <c r="H35" s="5" t="s">
        <v>19</v>
      </c>
      <c r="I35" s="11"/>
      <c r="J35" s="191"/>
      <c r="K35" s="3" t="s">
        <v>86</v>
      </c>
      <c r="L35" s="6" t="s">
        <v>87</v>
      </c>
      <c r="M35" s="105">
        <v>2</v>
      </c>
      <c r="N35" s="105">
        <v>0</v>
      </c>
      <c r="O35" s="105">
        <v>1</v>
      </c>
      <c r="P35" s="4">
        <f t="shared" si="2"/>
        <v>2.5</v>
      </c>
      <c r="Q35" s="5">
        <v>4</v>
      </c>
      <c r="R35" s="164" t="s">
        <v>88</v>
      </c>
      <c r="S35" s="103"/>
    </row>
    <row r="36" spans="1:19" ht="16.5" customHeight="1" x14ac:dyDescent="0.25">
      <c r="A36" s="161" t="s">
        <v>89</v>
      </c>
      <c r="B36" s="6" t="s">
        <v>90</v>
      </c>
      <c r="C36" s="105">
        <v>2</v>
      </c>
      <c r="D36" s="105">
        <v>1</v>
      </c>
      <c r="E36" s="162"/>
      <c r="F36" s="4">
        <f>C36+D36/2+E36/2</f>
        <v>2.5</v>
      </c>
      <c r="G36" s="105">
        <v>3</v>
      </c>
      <c r="H36" s="5" t="s">
        <v>44</v>
      </c>
      <c r="I36" s="11"/>
      <c r="J36" s="191"/>
      <c r="K36" s="3" t="s">
        <v>91</v>
      </c>
      <c r="L36" s="6" t="s">
        <v>92</v>
      </c>
      <c r="M36" s="105">
        <v>2</v>
      </c>
      <c r="N36" s="105">
        <v>1</v>
      </c>
      <c r="O36" s="105"/>
      <c r="P36" s="4">
        <f t="shared" si="2"/>
        <v>2.5</v>
      </c>
      <c r="Q36" s="5">
        <v>3</v>
      </c>
      <c r="R36" s="4" t="s">
        <v>44</v>
      </c>
      <c r="S36" s="153"/>
    </row>
    <row r="37" spans="1:19" ht="16.5" customHeight="1" x14ac:dyDescent="0.25">
      <c r="A37" s="161" t="s">
        <v>93</v>
      </c>
      <c r="B37" s="6" t="s">
        <v>94</v>
      </c>
      <c r="C37" s="105">
        <v>2</v>
      </c>
      <c r="D37" s="105">
        <v>0</v>
      </c>
      <c r="E37" s="105"/>
      <c r="F37" s="4">
        <f>C37+D37/2+E37/2</f>
        <v>2</v>
      </c>
      <c r="G37" s="157">
        <v>2</v>
      </c>
      <c r="H37" s="164" t="s">
        <v>34</v>
      </c>
      <c r="I37" s="101"/>
      <c r="J37" s="191"/>
      <c r="K37" s="3" t="s">
        <v>95</v>
      </c>
      <c r="L37" s="6" t="s">
        <v>96</v>
      </c>
      <c r="M37" s="105">
        <v>2</v>
      </c>
      <c r="N37" s="105"/>
      <c r="O37" s="105">
        <v>1</v>
      </c>
      <c r="P37" s="4">
        <f t="shared" si="2"/>
        <v>2.5</v>
      </c>
      <c r="Q37" s="5">
        <v>4</v>
      </c>
      <c r="R37" s="164" t="s">
        <v>97</v>
      </c>
      <c r="S37" s="154"/>
    </row>
    <row r="38" spans="1:19" ht="16.5" customHeight="1" x14ac:dyDescent="0.25">
      <c r="A38" s="161" t="s">
        <v>97</v>
      </c>
      <c r="B38" s="6" t="s">
        <v>98</v>
      </c>
      <c r="C38" s="105">
        <v>2</v>
      </c>
      <c r="D38" s="105"/>
      <c r="E38" s="105">
        <v>1</v>
      </c>
      <c r="F38" s="105">
        <f t="shared" ref="F38:F40" si="3">C38+D38/2+E38/2</f>
        <v>2.5</v>
      </c>
      <c r="G38" s="105">
        <v>3</v>
      </c>
      <c r="H38" s="105" t="s">
        <v>19</v>
      </c>
      <c r="I38" s="101"/>
      <c r="J38" s="191"/>
      <c r="K38" s="160" t="s">
        <v>99</v>
      </c>
      <c r="L38" s="6" t="s">
        <v>100</v>
      </c>
      <c r="M38" s="105">
        <v>1</v>
      </c>
      <c r="N38" s="105"/>
      <c r="O38" s="105">
        <v>2</v>
      </c>
      <c r="P38" s="4">
        <f t="shared" si="2"/>
        <v>2</v>
      </c>
      <c r="Q38" s="5">
        <v>3</v>
      </c>
      <c r="R38" s="5" t="s">
        <v>19</v>
      </c>
      <c r="S38" s="154"/>
    </row>
    <row r="39" spans="1:19" ht="16.5" customHeight="1" x14ac:dyDescent="0.25">
      <c r="A39" s="161" t="s">
        <v>88</v>
      </c>
      <c r="B39" s="6" t="s">
        <v>101</v>
      </c>
      <c r="C39" s="105">
        <v>2</v>
      </c>
      <c r="D39" s="105"/>
      <c r="E39" s="105">
        <v>1</v>
      </c>
      <c r="F39" s="105">
        <f t="shared" si="3"/>
        <v>2.5</v>
      </c>
      <c r="G39" s="105">
        <v>3</v>
      </c>
      <c r="H39" s="105" t="s">
        <v>19</v>
      </c>
      <c r="I39" s="101"/>
      <c r="J39" s="191"/>
      <c r="K39" s="3" t="s">
        <v>102</v>
      </c>
      <c r="L39" s="6" t="s">
        <v>103</v>
      </c>
      <c r="M39" s="105">
        <v>2</v>
      </c>
      <c r="N39" s="105">
        <v>1</v>
      </c>
      <c r="O39" s="105"/>
      <c r="P39" s="4">
        <f t="shared" si="2"/>
        <v>2.5</v>
      </c>
      <c r="Q39" s="5">
        <v>2</v>
      </c>
      <c r="R39" s="105" t="s">
        <v>19</v>
      </c>
      <c r="S39" s="103"/>
    </row>
    <row r="40" spans="1:19" ht="16.5" customHeight="1" x14ac:dyDescent="0.25">
      <c r="A40" s="161" t="s">
        <v>104</v>
      </c>
      <c r="B40" s="6" t="s">
        <v>105</v>
      </c>
      <c r="C40" s="105">
        <v>2</v>
      </c>
      <c r="D40" s="105">
        <v>1</v>
      </c>
      <c r="E40" s="105"/>
      <c r="F40" s="105">
        <f t="shared" si="3"/>
        <v>2.5</v>
      </c>
      <c r="G40" s="105">
        <v>3</v>
      </c>
      <c r="H40" s="105" t="s">
        <v>19</v>
      </c>
      <c r="I40" s="101"/>
      <c r="J40" s="191"/>
      <c r="K40" s="3" t="s">
        <v>106</v>
      </c>
      <c r="L40" s="6" t="s">
        <v>107</v>
      </c>
      <c r="M40" s="105">
        <v>2</v>
      </c>
      <c r="N40" s="105">
        <v>0</v>
      </c>
      <c r="O40" s="105"/>
      <c r="P40" s="4">
        <f t="shared" si="2"/>
        <v>2</v>
      </c>
      <c r="Q40" s="5">
        <v>2</v>
      </c>
      <c r="R40" s="5" t="s">
        <v>108</v>
      </c>
      <c r="S40" s="154"/>
    </row>
    <row r="41" spans="1:19" ht="16.5" customHeight="1" x14ac:dyDescent="0.25">
      <c r="A41" s="161" t="s">
        <v>109</v>
      </c>
      <c r="B41" s="6" t="s">
        <v>110</v>
      </c>
      <c r="C41" s="105">
        <v>1</v>
      </c>
      <c r="D41" s="105">
        <v>1</v>
      </c>
      <c r="E41" s="105"/>
      <c r="F41" s="4">
        <f>C41+D41/2+E41/2</f>
        <v>1.5</v>
      </c>
      <c r="G41" s="105">
        <v>2</v>
      </c>
      <c r="H41" s="5" t="s">
        <v>19</v>
      </c>
      <c r="I41" s="11"/>
      <c r="J41" s="191"/>
      <c r="K41" s="3" t="s">
        <v>111</v>
      </c>
      <c r="L41" s="6" t="s">
        <v>112</v>
      </c>
      <c r="M41" s="105">
        <v>2</v>
      </c>
      <c r="N41" s="105">
        <v>0</v>
      </c>
      <c r="O41" s="105"/>
      <c r="P41" s="4">
        <f t="shared" si="2"/>
        <v>2</v>
      </c>
      <c r="Q41" s="105">
        <v>2</v>
      </c>
      <c r="R41" s="105" t="s">
        <v>19</v>
      </c>
      <c r="S41" s="103"/>
    </row>
    <row r="42" spans="1:19" ht="26.25" customHeight="1" x14ac:dyDescent="0.25">
      <c r="A42" s="171" t="s">
        <v>113</v>
      </c>
      <c r="B42" s="172" t="s">
        <v>114</v>
      </c>
      <c r="C42" s="105">
        <v>2</v>
      </c>
      <c r="D42" s="105">
        <v>0</v>
      </c>
      <c r="E42" s="105"/>
      <c r="F42" s="4">
        <f>C42+D42/2+E42/2</f>
        <v>2</v>
      </c>
      <c r="G42" s="5">
        <v>2</v>
      </c>
      <c r="H42" s="5" t="s">
        <v>19</v>
      </c>
      <c r="I42" s="11">
        <v>2</v>
      </c>
      <c r="J42" s="191"/>
      <c r="K42" s="160" t="s">
        <v>115</v>
      </c>
      <c r="L42" s="158" t="s">
        <v>116</v>
      </c>
      <c r="M42" s="8">
        <v>0</v>
      </c>
      <c r="N42" s="105">
        <v>2</v>
      </c>
      <c r="O42" s="105"/>
      <c r="P42" s="4">
        <f>M42+N42/2+O42/2</f>
        <v>1</v>
      </c>
      <c r="Q42" s="105">
        <v>2</v>
      </c>
      <c r="R42" s="105" t="s">
        <v>19</v>
      </c>
      <c r="S42" s="103"/>
    </row>
    <row r="43" spans="1:19" ht="16.5" customHeight="1" x14ac:dyDescent="0.25">
      <c r="A43" s="171" t="s">
        <v>117</v>
      </c>
      <c r="B43" s="172" t="s">
        <v>118</v>
      </c>
      <c r="C43" s="105">
        <v>2</v>
      </c>
      <c r="D43" s="105">
        <v>0</v>
      </c>
      <c r="E43" s="105"/>
      <c r="F43" s="4">
        <f>C43+D43/2+E43/2</f>
        <v>2</v>
      </c>
      <c r="G43" s="5">
        <v>2</v>
      </c>
      <c r="H43" s="5" t="s">
        <v>19</v>
      </c>
      <c r="I43" s="11">
        <v>2</v>
      </c>
      <c r="J43" s="191"/>
      <c r="K43" s="160" t="s">
        <v>119</v>
      </c>
      <c r="L43" s="160" t="s">
        <v>120</v>
      </c>
      <c r="M43" s="164">
        <v>0.5</v>
      </c>
      <c r="N43" s="164">
        <v>1</v>
      </c>
      <c r="O43" s="164"/>
      <c r="P43" s="165">
        <f t="shared" ref="P43:P44" si="4">M43+N43/2+O43/2</f>
        <v>1</v>
      </c>
      <c r="Q43" s="164">
        <v>2</v>
      </c>
      <c r="R43" s="164" t="s">
        <v>19</v>
      </c>
      <c r="S43" s="166"/>
    </row>
    <row r="44" spans="1:19" ht="16.5" customHeight="1" x14ac:dyDescent="0.25">
      <c r="A44" s="161"/>
      <c r="B44" s="6" t="s">
        <v>68</v>
      </c>
      <c r="C44" s="163">
        <v>1</v>
      </c>
      <c r="D44" s="105">
        <v>1</v>
      </c>
      <c r="E44" s="105"/>
      <c r="F44" s="4">
        <f>C44+D44/2+E44/2</f>
        <v>1.5</v>
      </c>
      <c r="G44" s="5">
        <v>2</v>
      </c>
      <c r="H44" s="105" t="s">
        <v>19</v>
      </c>
      <c r="I44" s="101">
        <v>2</v>
      </c>
      <c r="J44" s="191"/>
      <c r="K44" s="160" t="s">
        <v>121</v>
      </c>
      <c r="L44" s="160" t="s">
        <v>122</v>
      </c>
      <c r="M44" s="164">
        <v>0.5</v>
      </c>
      <c r="N44" s="164">
        <v>1</v>
      </c>
      <c r="O44" s="164"/>
      <c r="P44" s="165">
        <f t="shared" si="4"/>
        <v>1</v>
      </c>
      <c r="Q44" s="164">
        <v>1</v>
      </c>
      <c r="R44" s="164" t="s">
        <v>19</v>
      </c>
      <c r="S44" s="166"/>
    </row>
    <row r="45" spans="1:19" ht="16.5" customHeight="1" x14ac:dyDescent="0.25">
      <c r="A45" s="3"/>
      <c r="B45" s="6"/>
      <c r="C45" s="105"/>
      <c r="D45" s="105"/>
      <c r="E45" s="105"/>
      <c r="F45" s="4"/>
      <c r="G45" s="5"/>
      <c r="H45" s="90"/>
      <c r="I45" s="3"/>
      <c r="J45" s="190"/>
      <c r="K45" s="3"/>
      <c r="L45" s="6"/>
      <c r="M45" s="105"/>
      <c r="N45" s="105"/>
      <c r="O45" s="105"/>
      <c r="P45" s="4"/>
      <c r="Q45" s="4"/>
      <c r="R45" s="105"/>
      <c r="S45" s="109"/>
    </row>
    <row r="46" spans="1:19" ht="16.5" customHeight="1" x14ac:dyDescent="0.25">
      <c r="A46" s="3"/>
      <c r="B46" s="6"/>
      <c r="C46" s="21">
        <f>SUM(C34:C44)</f>
        <v>21</v>
      </c>
      <c r="D46" s="21">
        <f>SUM(D34:D44)</f>
        <v>6</v>
      </c>
      <c r="E46" s="21">
        <f>SUM(E34:E44)</f>
        <v>2</v>
      </c>
      <c r="F46" s="22"/>
      <c r="G46" s="22"/>
      <c r="H46" s="91"/>
      <c r="I46" s="6"/>
      <c r="J46" s="190"/>
      <c r="K46" s="3"/>
      <c r="L46" s="6"/>
      <c r="M46" s="105">
        <f>SUM(M34:M44)</f>
        <v>18</v>
      </c>
      <c r="N46" s="105">
        <f>SUM(N34:N44)</f>
        <v>6</v>
      </c>
      <c r="O46" s="105">
        <f>SUM(O34:O44)</f>
        <v>4</v>
      </c>
      <c r="P46" s="6"/>
      <c r="Q46" s="6"/>
      <c r="R46" s="6"/>
      <c r="S46" s="57"/>
    </row>
    <row r="47" spans="1:19" ht="16.5" customHeight="1" x14ac:dyDescent="0.25">
      <c r="A47" s="193" t="s">
        <v>75</v>
      </c>
      <c r="B47" s="193"/>
      <c r="C47" s="194">
        <f>C46+D46+E46</f>
        <v>29</v>
      </c>
      <c r="D47" s="195"/>
      <c r="E47" s="196"/>
      <c r="F47" s="10">
        <f>SUM(F34:F44)</f>
        <v>25</v>
      </c>
      <c r="G47" s="11">
        <f>SUM(G33:G44)</f>
        <v>30</v>
      </c>
      <c r="H47" s="92"/>
      <c r="I47" s="11">
        <v>8</v>
      </c>
      <c r="J47" s="192"/>
      <c r="K47" s="193" t="s">
        <v>75</v>
      </c>
      <c r="L47" s="193"/>
      <c r="M47" s="197">
        <f>M46+N46+O46</f>
        <v>28</v>
      </c>
      <c r="N47" s="197"/>
      <c r="O47" s="197"/>
      <c r="P47" s="10">
        <f>SUM(P34:P44)</f>
        <v>23</v>
      </c>
      <c r="Q47" s="10">
        <f>SUM(Q34:Q44)</f>
        <v>30</v>
      </c>
      <c r="R47" s="6"/>
      <c r="S47" s="57"/>
    </row>
    <row r="48" spans="1:19" ht="16.5" customHeight="1" x14ac:dyDescent="0.25">
      <c r="A48" s="12"/>
      <c r="B48" s="13"/>
      <c r="C48" s="13"/>
      <c r="D48" s="13"/>
      <c r="E48" s="13"/>
      <c r="F48" s="14"/>
      <c r="G48" s="14"/>
      <c r="H48" s="14"/>
      <c r="I48" s="123"/>
      <c r="J48" s="108"/>
      <c r="K48" s="18"/>
      <c r="L48" s="18"/>
      <c r="M48" s="18"/>
      <c r="N48" s="18"/>
      <c r="O48" s="18"/>
      <c r="P48" s="18"/>
      <c r="Q48" s="18"/>
      <c r="R48" s="18"/>
      <c r="S48" s="145"/>
    </row>
    <row r="49" spans="1:22" ht="16.5" customHeight="1" x14ac:dyDescent="0.25">
      <c r="A49" s="184" t="s">
        <v>123</v>
      </c>
      <c r="B49" s="185"/>
      <c r="C49" s="185"/>
      <c r="D49" s="185"/>
      <c r="E49" s="185"/>
      <c r="F49" s="185"/>
      <c r="G49" s="185"/>
      <c r="H49" s="185"/>
      <c r="I49" s="185"/>
      <c r="J49" s="185"/>
      <c r="K49" s="185"/>
      <c r="L49" s="186"/>
      <c r="M49" s="184" t="s">
        <v>269</v>
      </c>
      <c r="N49" s="185"/>
      <c r="O49" s="185"/>
      <c r="P49" s="185"/>
      <c r="Q49" s="185"/>
      <c r="R49" s="186"/>
      <c r="S49" s="100"/>
    </row>
    <row r="50" spans="1:22" ht="16.5" customHeight="1" x14ac:dyDescent="0.25">
      <c r="A50" s="15"/>
      <c r="B50" s="16"/>
      <c r="C50" s="16"/>
      <c r="D50" s="16"/>
      <c r="E50" s="16"/>
      <c r="F50" s="17"/>
      <c r="G50" s="17"/>
      <c r="H50" s="17"/>
      <c r="I50" s="17"/>
      <c r="J50" s="16"/>
      <c r="K50" s="124"/>
      <c r="L50" s="119"/>
      <c r="M50" s="119"/>
      <c r="N50" s="119"/>
      <c r="O50" s="119"/>
      <c r="P50" s="118"/>
      <c r="Q50" s="118"/>
      <c r="R50" s="119"/>
      <c r="S50" s="23"/>
    </row>
    <row r="51" spans="1:22" ht="16.5" customHeight="1" x14ac:dyDescent="0.25">
      <c r="A51" s="187" t="s">
        <v>124</v>
      </c>
      <c r="B51" s="188"/>
      <c r="C51" s="188"/>
      <c r="D51" s="188"/>
      <c r="E51" s="188"/>
      <c r="F51" s="188"/>
      <c r="G51" s="188"/>
      <c r="H51" s="188"/>
      <c r="I51" s="188"/>
      <c r="J51" s="188"/>
      <c r="K51" s="205"/>
      <c r="L51" s="205"/>
      <c r="M51" s="205"/>
      <c r="N51" s="205"/>
      <c r="O51" s="205"/>
      <c r="P51" s="205"/>
      <c r="Q51" s="205"/>
      <c r="R51" s="206"/>
      <c r="S51" s="104"/>
    </row>
    <row r="52" spans="1:22" ht="16.5" customHeight="1" x14ac:dyDescent="0.25">
      <c r="A52" s="177" t="s">
        <v>125</v>
      </c>
      <c r="B52" s="177"/>
      <c r="C52" s="177"/>
      <c r="D52" s="177"/>
      <c r="E52" s="177"/>
      <c r="F52" s="177"/>
      <c r="G52" s="177"/>
      <c r="H52" s="177"/>
      <c r="I52" s="101"/>
      <c r="J52" s="207"/>
      <c r="K52" s="177" t="s">
        <v>126</v>
      </c>
      <c r="L52" s="177"/>
      <c r="M52" s="177"/>
      <c r="N52" s="177"/>
      <c r="O52" s="177"/>
      <c r="P52" s="177"/>
      <c r="Q52" s="177"/>
      <c r="R52" s="177"/>
      <c r="S52" s="89" t="s">
        <v>16</v>
      </c>
    </row>
    <row r="53" spans="1:22" ht="16.5" customHeight="1" x14ac:dyDescent="0.25">
      <c r="A53" s="19" t="s">
        <v>8</v>
      </c>
      <c r="B53" s="20" t="s">
        <v>9</v>
      </c>
      <c r="C53" s="60" t="s">
        <v>10</v>
      </c>
      <c r="D53" s="60" t="s">
        <v>11</v>
      </c>
      <c r="E53" s="60" t="s">
        <v>12</v>
      </c>
      <c r="F53" s="60" t="s">
        <v>13</v>
      </c>
      <c r="G53" s="60" t="s">
        <v>14</v>
      </c>
      <c r="H53" s="101" t="s">
        <v>15</v>
      </c>
      <c r="I53" s="89" t="s">
        <v>16</v>
      </c>
      <c r="J53" s="207"/>
      <c r="K53" s="1" t="s">
        <v>8</v>
      </c>
      <c r="L53" s="2" t="s">
        <v>9</v>
      </c>
      <c r="M53" s="101" t="s">
        <v>10</v>
      </c>
      <c r="N53" s="101" t="s">
        <v>11</v>
      </c>
      <c r="O53" s="101" t="s">
        <v>12</v>
      </c>
      <c r="P53" s="101" t="s">
        <v>13</v>
      </c>
      <c r="Q53" s="101" t="s">
        <v>14</v>
      </c>
      <c r="R53" s="6"/>
      <c r="S53" s="57"/>
    </row>
    <row r="54" spans="1:22" ht="16.5" customHeight="1" x14ac:dyDescent="0.25">
      <c r="A54" s="3" t="s">
        <v>127</v>
      </c>
      <c r="B54" s="3" t="s">
        <v>128</v>
      </c>
      <c r="C54" s="105">
        <v>2</v>
      </c>
      <c r="D54" s="105">
        <v>1</v>
      </c>
      <c r="E54" s="105"/>
      <c r="F54" s="4">
        <f t="shared" ref="F54:F55" si="5">C54+D54/2+E54/2</f>
        <v>2.5</v>
      </c>
      <c r="G54" s="105">
        <v>3</v>
      </c>
      <c r="H54" s="5" t="s">
        <v>84</v>
      </c>
      <c r="I54" s="11"/>
      <c r="J54" s="207"/>
      <c r="K54" s="3" t="s">
        <v>129</v>
      </c>
      <c r="L54" s="3" t="s">
        <v>130</v>
      </c>
      <c r="M54" s="105"/>
      <c r="N54" s="105">
        <v>24</v>
      </c>
      <c r="O54" s="105"/>
      <c r="P54" s="4">
        <v>12</v>
      </c>
      <c r="Q54" s="105">
        <v>30</v>
      </c>
      <c r="R54" s="6"/>
      <c r="S54" s="57"/>
    </row>
    <row r="55" spans="1:22" ht="16.5" customHeight="1" x14ac:dyDescent="0.25">
      <c r="A55" s="3" t="s">
        <v>131</v>
      </c>
      <c r="B55" s="3" t="s">
        <v>132</v>
      </c>
      <c r="C55" s="105">
        <v>2</v>
      </c>
      <c r="D55" s="105">
        <v>1</v>
      </c>
      <c r="E55" s="105"/>
      <c r="F55" s="4">
        <f t="shared" si="5"/>
        <v>2.5</v>
      </c>
      <c r="G55" s="105">
        <v>3</v>
      </c>
      <c r="H55" s="5" t="s">
        <v>89</v>
      </c>
      <c r="I55" s="11"/>
      <c r="J55" s="207"/>
      <c r="K55" s="3"/>
      <c r="L55" s="6"/>
      <c r="M55" s="105"/>
      <c r="N55" s="105"/>
      <c r="O55" s="105"/>
      <c r="P55" s="4"/>
      <c r="Q55" s="105"/>
      <c r="R55" s="6"/>
      <c r="S55" s="57"/>
    </row>
    <row r="56" spans="1:22" ht="16.5" customHeight="1" x14ac:dyDescent="0.25">
      <c r="A56" s="173" t="s">
        <v>133</v>
      </c>
      <c r="B56" s="174" t="s">
        <v>134</v>
      </c>
      <c r="C56" s="24">
        <v>2</v>
      </c>
      <c r="D56" s="24">
        <v>1</v>
      </c>
      <c r="E56" s="24"/>
      <c r="F56" s="25">
        <f>C56+D56/2+E56/2</f>
        <v>2.5</v>
      </c>
      <c r="G56" s="105">
        <v>3</v>
      </c>
      <c r="H56" s="105" t="s">
        <v>19</v>
      </c>
      <c r="I56" s="101">
        <v>3</v>
      </c>
      <c r="J56" s="207"/>
      <c r="K56" s="3"/>
      <c r="L56" s="1" t="s">
        <v>15</v>
      </c>
      <c r="M56" s="6"/>
      <c r="N56" s="6"/>
      <c r="O56" s="6"/>
      <c r="P56" s="4"/>
      <c r="Q56" s="6"/>
      <c r="R56" s="6"/>
      <c r="S56" s="57"/>
    </row>
    <row r="57" spans="1:22" ht="16.5" customHeight="1" x14ac:dyDescent="0.25">
      <c r="A57" s="3" t="s">
        <v>135</v>
      </c>
      <c r="B57" s="57" t="s">
        <v>136</v>
      </c>
      <c r="C57" s="105">
        <v>2</v>
      </c>
      <c r="D57" s="105">
        <v>0</v>
      </c>
      <c r="E57" s="105"/>
      <c r="F57" s="4">
        <f t="shared" ref="F57:F62" si="6">C57+D57/2+E57/2</f>
        <v>2</v>
      </c>
      <c r="G57" s="105">
        <v>3</v>
      </c>
      <c r="H57" s="24" t="s">
        <v>19</v>
      </c>
      <c r="I57" s="95"/>
      <c r="J57" s="207"/>
      <c r="K57" s="3"/>
      <c r="L57" s="208" t="s">
        <v>271</v>
      </c>
      <c r="M57" s="6"/>
      <c r="N57" s="6"/>
      <c r="O57" s="6"/>
      <c r="P57" s="4"/>
      <c r="Q57" s="105"/>
      <c r="R57" s="6"/>
      <c r="S57" s="57"/>
    </row>
    <row r="58" spans="1:22" ht="16.5" customHeight="1" x14ac:dyDescent="0.25">
      <c r="A58" s="3" t="s">
        <v>137</v>
      </c>
      <c r="B58" s="6" t="s">
        <v>138</v>
      </c>
      <c r="C58" s="105">
        <v>1</v>
      </c>
      <c r="D58" s="105"/>
      <c r="E58" s="105">
        <v>2</v>
      </c>
      <c r="F58" s="4">
        <f t="shared" si="6"/>
        <v>2</v>
      </c>
      <c r="G58" s="105">
        <v>3</v>
      </c>
      <c r="H58" s="105" t="s">
        <v>139</v>
      </c>
      <c r="I58" s="101"/>
      <c r="J58" s="207"/>
      <c r="K58" s="3"/>
      <c r="L58" s="208"/>
      <c r="M58" s="6"/>
      <c r="N58" s="6"/>
      <c r="O58" s="6"/>
      <c r="P58" s="4"/>
      <c r="Q58" s="105"/>
      <c r="R58" s="6"/>
      <c r="S58" s="57"/>
    </row>
    <row r="59" spans="1:22" ht="16.5" customHeight="1" x14ac:dyDescent="0.25">
      <c r="A59" s="3" t="s">
        <v>140</v>
      </c>
      <c r="B59" s="6" t="s">
        <v>141</v>
      </c>
      <c r="C59" s="105">
        <v>2</v>
      </c>
      <c r="D59" s="105">
        <v>0</v>
      </c>
      <c r="E59" s="105"/>
      <c r="F59" s="4">
        <f t="shared" si="6"/>
        <v>2</v>
      </c>
      <c r="G59" s="105">
        <v>3</v>
      </c>
      <c r="H59" s="105" t="s">
        <v>139</v>
      </c>
      <c r="I59" s="101"/>
      <c r="J59" s="207"/>
      <c r="K59" s="3"/>
      <c r="L59" s="208"/>
      <c r="M59" s="6"/>
      <c r="N59" s="6"/>
      <c r="O59" s="6"/>
      <c r="P59" s="4"/>
      <c r="Q59" s="6"/>
      <c r="R59" s="6"/>
      <c r="S59" s="57"/>
    </row>
    <row r="60" spans="1:22" ht="16.5" customHeight="1" x14ac:dyDescent="0.25">
      <c r="A60" s="3" t="s">
        <v>142</v>
      </c>
      <c r="B60" s="6" t="s">
        <v>143</v>
      </c>
      <c r="C60" s="105">
        <v>2</v>
      </c>
      <c r="D60" s="105">
        <v>1</v>
      </c>
      <c r="E60" s="105"/>
      <c r="F60" s="4">
        <f t="shared" si="6"/>
        <v>2.5</v>
      </c>
      <c r="G60" s="105">
        <v>4</v>
      </c>
      <c r="H60" s="105"/>
      <c r="I60" s="101"/>
      <c r="J60" s="207"/>
      <c r="K60" s="26"/>
      <c r="L60" s="208"/>
      <c r="M60" s="9"/>
      <c r="N60" s="9"/>
      <c r="O60" s="9"/>
      <c r="P60" s="27"/>
      <c r="Q60" s="9"/>
      <c r="R60" s="6"/>
      <c r="S60" s="57"/>
    </row>
    <row r="61" spans="1:22" ht="16.5" customHeight="1" x14ac:dyDescent="0.25">
      <c r="A61" s="173" t="s">
        <v>145</v>
      </c>
      <c r="B61" s="172" t="s">
        <v>146</v>
      </c>
      <c r="C61" s="105">
        <v>2</v>
      </c>
      <c r="D61" s="105">
        <v>0</v>
      </c>
      <c r="E61" s="105"/>
      <c r="F61" s="4">
        <f t="shared" si="6"/>
        <v>2</v>
      </c>
      <c r="G61" s="105">
        <v>2</v>
      </c>
      <c r="H61" s="5" t="s">
        <v>19</v>
      </c>
      <c r="I61" s="11">
        <v>2</v>
      </c>
      <c r="J61" s="207"/>
      <c r="K61" s="3"/>
      <c r="L61" s="208"/>
      <c r="M61" s="6"/>
      <c r="N61" s="6"/>
      <c r="O61" s="6"/>
      <c r="P61" s="4"/>
      <c r="Q61" s="105"/>
      <c r="R61" s="6"/>
      <c r="S61" s="57"/>
    </row>
    <row r="62" spans="1:22" ht="16.5" customHeight="1" x14ac:dyDescent="0.25">
      <c r="A62" s="173" t="s">
        <v>147</v>
      </c>
      <c r="B62" s="173" t="s">
        <v>148</v>
      </c>
      <c r="C62" s="105">
        <v>2</v>
      </c>
      <c r="D62" s="105">
        <v>1</v>
      </c>
      <c r="E62" s="105"/>
      <c r="F62" s="4">
        <f t="shared" si="6"/>
        <v>2.5</v>
      </c>
      <c r="G62" s="105">
        <v>3</v>
      </c>
      <c r="H62" s="5" t="s">
        <v>19</v>
      </c>
      <c r="I62" s="11">
        <v>3</v>
      </c>
      <c r="J62" s="207"/>
      <c r="K62" s="3"/>
      <c r="L62" s="208"/>
      <c r="M62" s="6"/>
      <c r="N62" s="6"/>
      <c r="O62" s="6"/>
      <c r="P62" s="4"/>
      <c r="Q62" s="105"/>
      <c r="R62" s="6"/>
      <c r="S62" s="57"/>
      <c r="V62" s="155"/>
    </row>
    <row r="63" spans="1:22" ht="16.5" customHeight="1" x14ac:dyDescent="0.25">
      <c r="A63" s="176"/>
      <c r="B63" s="158" t="s">
        <v>149</v>
      </c>
      <c r="C63" s="24">
        <v>1</v>
      </c>
      <c r="D63" s="24">
        <v>1</v>
      </c>
      <c r="E63" s="24"/>
      <c r="F63" s="25">
        <f>C63+D63/2+E63/2</f>
        <v>1.5</v>
      </c>
      <c r="G63" s="24">
        <v>3</v>
      </c>
      <c r="H63" s="5"/>
      <c r="I63" s="11"/>
      <c r="J63" s="207"/>
      <c r="K63" s="3"/>
      <c r="L63" s="208"/>
      <c r="M63" s="6"/>
      <c r="N63" s="6"/>
      <c r="O63" s="6"/>
      <c r="P63" s="4"/>
      <c r="Q63" s="105"/>
      <c r="R63" s="6"/>
      <c r="S63" s="57"/>
    </row>
    <row r="64" spans="1:22" ht="16.5" customHeight="1" x14ac:dyDescent="0.25">
      <c r="A64" s="6"/>
      <c r="B64" s="175"/>
      <c r="C64" s="6"/>
      <c r="D64" s="6"/>
      <c r="E64" s="6"/>
      <c r="F64" s="6"/>
      <c r="G64" s="6"/>
      <c r="H64" s="6"/>
      <c r="I64" s="6"/>
      <c r="J64" s="207"/>
      <c r="K64" s="3"/>
      <c r="L64" s="208"/>
      <c r="M64" s="6"/>
      <c r="N64" s="6"/>
      <c r="O64" s="6"/>
      <c r="P64" s="4"/>
      <c r="Q64" s="105"/>
      <c r="R64" s="6"/>
      <c r="S64" s="57"/>
    </row>
    <row r="65" spans="1:25" ht="16.5" customHeight="1" x14ac:dyDescent="0.25">
      <c r="A65" s="3"/>
      <c r="B65" s="6"/>
      <c r="C65" s="105">
        <f>SUM(C54:C63)</f>
        <v>18</v>
      </c>
      <c r="D65" s="105">
        <f>SUM(D54:D63)</f>
        <v>6</v>
      </c>
      <c r="E65" s="105">
        <f>SUM(E54:E63)</f>
        <v>2</v>
      </c>
      <c r="F65" s="6"/>
      <c r="G65" s="6"/>
      <c r="H65" s="3"/>
      <c r="I65" s="3"/>
      <c r="J65" s="207"/>
      <c r="K65" s="3"/>
      <c r="L65" s="208"/>
      <c r="M65" s="105">
        <f>SUM(M49:M63)</f>
        <v>0</v>
      </c>
      <c r="N65" s="105">
        <f>SUM(N49:N63)</f>
        <v>24</v>
      </c>
      <c r="O65" s="105">
        <f>SUM(O49:O63)</f>
        <v>0</v>
      </c>
      <c r="P65" s="6"/>
      <c r="Q65" s="6"/>
      <c r="R65" s="6"/>
      <c r="S65" s="57"/>
    </row>
    <row r="66" spans="1:25" ht="16.5" customHeight="1" x14ac:dyDescent="0.25">
      <c r="A66" s="193" t="s">
        <v>75</v>
      </c>
      <c r="B66" s="193"/>
      <c r="C66" s="194">
        <f>C65+D65+E65</f>
        <v>26</v>
      </c>
      <c r="D66" s="195"/>
      <c r="E66" s="196"/>
      <c r="F66" s="10">
        <f>SUM(F54:F63)</f>
        <v>22</v>
      </c>
      <c r="G66" s="11">
        <f>SUM(G54:G63)</f>
        <v>30</v>
      </c>
      <c r="H66" s="11"/>
      <c r="I66" s="11">
        <v>8</v>
      </c>
      <c r="J66" s="207"/>
      <c r="K66" s="193" t="s">
        <v>75</v>
      </c>
      <c r="L66" s="193"/>
      <c r="M66" s="197">
        <f>M65+N65+O65</f>
        <v>24</v>
      </c>
      <c r="N66" s="197"/>
      <c r="O66" s="197"/>
      <c r="P66" s="10">
        <f>SUM(P49:P65)</f>
        <v>12</v>
      </c>
      <c r="Q66" s="11">
        <v>30</v>
      </c>
      <c r="R66" s="6"/>
      <c r="S66" s="57"/>
    </row>
    <row r="67" spans="1:25" ht="16.5" customHeight="1" x14ac:dyDescent="0.25">
      <c r="A67" s="214"/>
      <c r="B67" s="215"/>
      <c r="C67" s="215"/>
      <c r="D67" s="215"/>
      <c r="E67" s="215"/>
      <c r="F67" s="215"/>
      <c r="G67" s="215"/>
      <c r="H67" s="215"/>
      <c r="I67" s="215"/>
      <c r="J67" s="215"/>
      <c r="K67" s="216"/>
      <c r="L67" s="216"/>
      <c r="M67" s="216"/>
      <c r="N67" s="216"/>
      <c r="O67" s="216"/>
      <c r="P67" s="216"/>
      <c r="Q67" s="216"/>
      <c r="R67" s="216"/>
      <c r="S67" s="145"/>
    </row>
    <row r="68" spans="1:25" ht="16.5" customHeight="1" x14ac:dyDescent="0.25">
      <c r="A68" s="187" t="s">
        <v>150</v>
      </c>
      <c r="B68" s="188"/>
      <c r="C68" s="188"/>
      <c r="D68" s="188"/>
      <c r="E68" s="188"/>
      <c r="F68" s="188"/>
      <c r="G68" s="188"/>
      <c r="H68" s="188"/>
      <c r="I68" s="188"/>
      <c r="J68" s="188"/>
      <c r="K68" s="205"/>
      <c r="L68" s="205"/>
      <c r="M68" s="205"/>
      <c r="N68" s="205"/>
      <c r="O68" s="205"/>
      <c r="P68" s="205"/>
      <c r="Q68" s="205"/>
      <c r="R68" s="206"/>
      <c r="S68" s="104"/>
    </row>
    <row r="69" spans="1:25" ht="16.5" customHeight="1" x14ac:dyDescent="0.25">
      <c r="A69" s="187" t="s">
        <v>151</v>
      </c>
      <c r="B69" s="188"/>
      <c r="C69" s="188"/>
      <c r="D69" s="188"/>
      <c r="E69" s="188"/>
      <c r="F69" s="188"/>
      <c r="G69" s="188"/>
      <c r="H69" s="189"/>
      <c r="I69" s="103"/>
      <c r="J69" s="207"/>
      <c r="K69" s="177" t="s">
        <v>152</v>
      </c>
      <c r="L69" s="177"/>
      <c r="M69" s="177"/>
      <c r="N69" s="177"/>
      <c r="O69" s="177"/>
      <c r="P69" s="177"/>
      <c r="Q69" s="177"/>
      <c r="R69" s="177"/>
      <c r="S69" s="104"/>
    </row>
    <row r="70" spans="1:25" ht="16.5" customHeight="1" x14ac:dyDescent="0.25">
      <c r="A70" s="1" t="s">
        <v>8</v>
      </c>
      <c r="B70" s="2" t="s">
        <v>9</v>
      </c>
      <c r="C70" s="101" t="s">
        <v>10</v>
      </c>
      <c r="D70" s="101" t="s">
        <v>11</v>
      </c>
      <c r="E70" s="101" t="s">
        <v>12</v>
      </c>
      <c r="F70" s="101" t="s">
        <v>13</v>
      </c>
      <c r="G70" s="101" t="s">
        <v>14</v>
      </c>
      <c r="H70" s="101" t="s">
        <v>15</v>
      </c>
      <c r="I70" s="89" t="s">
        <v>16</v>
      </c>
      <c r="J70" s="207"/>
      <c r="K70" s="1" t="s">
        <v>8</v>
      </c>
      <c r="L70" s="2" t="s">
        <v>9</v>
      </c>
      <c r="M70" s="101" t="s">
        <v>10</v>
      </c>
      <c r="N70" s="101" t="s">
        <v>11</v>
      </c>
      <c r="O70" s="101" t="s">
        <v>12</v>
      </c>
      <c r="P70" s="101" t="s">
        <v>13</v>
      </c>
      <c r="Q70" s="101" t="s">
        <v>14</v>
      </c>
      <c r="R70" s="101" t="s">
        <v>15</v>
      </c>
      <c r="S70" s="89" t="s">
        <v>16</v>
      </c>
      <c r="Y70" s="56">
        <f ca="1">+Y70:AG72</f>
        <v>0</v>
      </c>
    </row>
    <row r="71" spans="1:25" ht="16.5" customHeight="1" x14ac:dyDescent="0.25">
      <c r="A71" s="3" t="s">
        <v>153</v>
      </c>
      <c r="B71" s="6" t="s">
        <v>154</v>
      </c>
      <c r="C71" s="105">
        <v>2</v>
      </c>
      <c r="D71" s="105">
        <v>1</v>
      </c>
      <c r="E71" s="105"/>
      <c r="F71" s="4">
        <f t="shared" ref="F71" si="7">C71+D71/2+E71/2</f>
        <v>2.5</v>
      </c>
      <c r="G71" s="5">
        <v>5</v>
      </c>
      <c r="H71" s="5" t="s">
        <v>84</v>
      </c>
      <c r="I71" s="11"/>
      <c r="J71" s="207"/>
      <c r="K71" s="3" t="s">
        <v>155</v>
      </c>
      <c r="L71" s="6" t="s">
        <v>156</v>
      </c>
      <c r="M71" s="105">
        <v>2</v>
      </c>
      <c r="N71" s="105">
        <v>0</v>
      </c>
      <c r="O71" s="105"/>
      <c r="P71" s="4">
        <f t="shared" ref="P71:P76" si="8">M71+N71/2+O71/2</f>
        <v>2</v>
      </c>
      <c r="Q71" s="5">
        <v>4</v>
      </c>
      <c r="R71" s="5" t="s">
        <v>84</v>
      </c>
      <c r="S71" s="154"/>
    </row>
    <row r="72" spans="1:25" ht="16.5" customHeight="1" x14ac:dyDescent="0.25">
      <c r="A72" s="173" t="s">
        <v>157</v>
      </c>
      <c r="B72" s="172" t="s">
        <v>158</v>
      </c>
      <c r="C72" s="105">
        <v>1</v>
      </c>
      <c r="D72" s="105">
        <v>1</v>
      </c>
      <c r="E72" s="105"/>
      <c r="F72" s="4">
        <f>C72+D72/2+E72/2</f>
        <v>1.5</v>
      </c>
      <c r="G72" s="105">
        <v>4</v>
      </c>
      <c r="H72" s="7" t="s">
        <v>48</v>
      </c>
      <c r="I72" s="96">
        <v>4</v>
      </c>
      <c r="J72" s="207"/>
      <c r="K72" s="3" t="s">
        <v>159</v>
      </c>
      <c r="L72" s="6" t="s">
        <v>160</v>
      </c>
      <c r="M72" s="105">
        <v>2</v>
      </c>
      <c r="N72" s="105"/>
      <c r="O72" s="105">
        <v>1</v>
      </c>
      <c r="P72" s="4">
        <f t="shared" si="8"/>
        <v>2.5</v>
      </c>
      <c r="Q72" s="105">
        <v>5</v>
      </c>
      <c r="R72" s="5" t="s">
        <v>144</v>
      </c>
      <c r="S72" s="154"/>
    </row>
    <row r="73" spans="1:25" ht="16.5" customHeight="1" x14ac:dyDescent="0.25">
      <c r="A73" s="3" t="s">
        <v>161</v>
      </c>
      <c r="B73" s="6" t="s">
        <v>162</v>
      </c>
      <c r="C73" s="105">
        <v>1</v>
      </c>
      <c r="D73" s="105"/>
      <c r="E73" s="105">
        <v>2</v>
      </c>
      <c r="F73" s="4">
        <f>C73+D73/2+E73/2</f>
        <v>2</v>
      </c>
      <c r="G73" s="5">
        <v>3</v>
      </c>
      <c r="H73" s="5" t="s">
        <v>163</v>
      </c>
      <c r="I73" s="11"/>
      <c r="J73" s="207"/>
      <c r="K73" s="3" t="s">
        <v>164</v>
      </c>
      <c r="L73" s="6" t="s">
        <v>165</v>
      </c>
      <c r="M73" s="105">
        <v>2</v>
      </c>
      <c r="N73" s="105"/>
      <c r="O73" s="105">
        <v>1</v>
      </c>
      <c r="P73" s="4">
        <f t="shared" si="8"/>
        <v>2.5</v>
      </c>
      <c r="Q73" s="105">
        <v>5</v>
      </c>
      <c r="R73" s="5" t="s">
        <v>142</v>
      </c>
      <c r="S73" s="154"/>
    </row>
    <row r="74" spans="1:25" ht="16.5" customHeight="1" x14ac:dyDescent="0.25">
      <c r="A74" s="173" t="s">
        <v>166</v>
      </c>
      <c r="B74" s="172" t="s">
        <v>167</v>
      </c>
      <c r="C74" s="105">
        <v>2</v>
      </c>
      <c r="D74" s="105">
        <v>0</v>
      </c>
      <c r="E74" s="105"/>
      <c r="F74" s="25">
        <f>C74+D74/2+E74/2</f>
        <v>2</v>
      </c>
      <c r="G74" s="24">
        <v>2</v>
      </c>
      <c r="H74" s="5" t="s">
        <v>19</v>
      </c>
      <c r="I74" s="11">
        <v>2</v>
      </c>
      <c r="J74" s="207"/>
      <c r="K74" s="3" t="s">
        <v>168</v>
      </c>
      <c r="L74" s="6" t="s">
        <v>169</v>
      </c>
      <c r="M74" s="105">
        <v>1</v>
      </c>
      <c r="N74" s="105"/>
      <c r="O74" s="105">
        <v>2</v>
      </c>
      <c r="P74" s="4">
        <f t="shared" si="8"/>
        <v>2</v>
      </c>
      <c r="Q74" s="105">
        <v>3</v>
      </c>
      <c r="R74" s="5" t="s">
        <v>137</v>
      </c>
      <c r="S74" s="154"/>
    </row>
    <row r="75" spans="1:25" ht="16.5" customHeight="1" x14ac:dyDescent="0.25">
      <c r="A75" s="173" t="s">
        <v>170</v>
      </c>
      <c r="B75" s="172" t="s">
        <v>171</v>
      </c>
      <c r="C75" s="105">
        <v>2</v>
      </c>
      <c r="D75" s="105">
        <v>0</v>
      </c>
      <c r="E75" s="105"/>
      <c r="F75" s="4">
        <f>C75+D75/2+E75/2</f>
        <v>2</v>
      </c>
      <c r="G75" s="5">
        <v>3</v>
      </c>
      <c r="H75" s="5" t="s">
        <v>19</v>
      </c>
      <c r="I75" s="11">
        <v>3</v>
      </c>
      <c r="J75" s="207"/>
      <c r="K75" s="3" t="s">
        <v>172</v>
      </c>
      <c r="L75" s="6" t="s">
        <v>173</v>
      </c>
      <c r="M75" s="105">
        <v>2</v>
      </c>
      <c r="N75" s="105">
        <v>0</v>
      </c>
      <c r="O75" s="105"/>
      <c r="P75" s="4">
        <f t="shared" si="8"/>
        <v>2</v>
      </c>
      <c r="Q75" s="105">
        <v>3</v>
      </c>
      <c r="R75" s="105" t="s">
        <v>19</v>
      </c>
      <c r="S75" s="103"/>
    </row>
    <row r="76" spans="1:25" ht="114.95" customHeight="1" x14ac:dyDescent="0.25">
      <c r="A76" s="3" t="s">
        <v>174</v>
      </c>
      <c r="B76" s="6" t="s">
        <v>175</v>
      </c>
      <c r="C76" s="105">
        <v>1</v>
      </c>
      <c r="D76" s="105">
        <v>0</v>
      </c>
      <c r="E76" s="105"/>
      <c r="F76" s="4">
        <f t="shared" ref="F76" si="9">C76+D76/2+E76/2</f>
        <v>1</v>
      </c>
      <c r="G76" s="5">
        <v>6</v>
      </c>
      <c r="H76" s="5" t="s">
        <v>140</v>
      </c>
      <c r="I76" s="11"/>
      <c r="J76" s="207"/>
      <c r="K76" s="3" t="s">
        <v>176</v>
      </c>
      <c r="L76" s="6" t="s">
        <v>177</v>
      </c>
      <c r="M76" s="105">
        <v>1</v>
      </c>
      <c r="N76" s="105">
        <v>1</v>
      </c>
      <c r="O76" s="105"/>
      <c r="P76" s="4">
        <f t="shared" si="8"/>
        <v>1.5</v>
      </c>
      <c r="Q76" s="105">
        <v>6</v>
      </c>
      <c r="R76" s="58" t="s">
        <v>268</v>
      </c>
      <c r="S76" s="156"/>
    </row>
    <row r="77" spans="1:25" ht="16.5" customHeight="1" x14ac:dyDescent="0.25">
      <c r="A77" s="3"/>
      <c r="B77" s="158" t="s">
        <v>178</v>
      </c>
      <c r="C77" s="7">
        <v>2</v>
      </c>
      <c r="D77" s="7">
        <v>1</v>
      </c>
      <c r="E77" s="7"/>
      <c r="F77" s="8">
        <f>C77+D77/2+E77/2</f>
        <v>2.5</v>
      </c>
      <c r="G77" s="7">
        <v>4</v>
      </c>
      <c r="H77" s="7"/>
      <c r="I77" s="96"/>
      <c r="J77" s="207"/>
      <c r="K77" s="3" t="s">
        <v>179</v>
      </c>
      <c r="L77" s="6" t="s">
        <v>180</v>
      </c>
      <c r="M77" s="30">
        <v>2</v>
      </c>
      <c r="N77" s="30">
        <v>0</v>
      </c>
      <c r="O77" s="30"/>
      <c r="P77" s="31">
        <f>M77+N77/2+O77/2</f>
        <v>2</v>
      </c>
      <c r="Q77" s="45">
        <v>2</v>
      </c>
      <c r="R77" s="105" t="s">
        <v>93</v>
      </c>
      <c r="S77" s="109"/>
    </row>
    <row r="78" spans="1:25" ht="16.5" customHeight="1" x14ac:dyDescent="0.25">
      <c r="A78" s="3"/>
      <c r="B78" s="6" t="s">
        <v>181</v>
      </c>
      <c r="C78" s="7">
        <v>2</v>
      </c>
      <c r="D78" s="7">
        <v>1</v>
      </c>
      <c r="E78" s="7"/>
      <c r="F78" s="8">
        <f>C78+D78/2+E78/2</f>
        <v>2.5</v>
      </c>
      <c r="G78" s="7">
        <v>3</v>
      </c>
      <c r="H78" s="5" t="s">
        <v>19</v>
      </c>
      <c r="I78" s="11"/>
      <c r="J78" s="207"/>
      <c r="K78" s="134"/>
      <c r="L78" s="6" t="s">
        <v>182</v>
      </c>
      <c r="M78" s="24">
        <v>1</v>
      </c>
      <c r="N78" s="24">
        <v>1</v>
      </c>
      <c r="O78" s="24"/>
      <c r="P78" s="25">
        <f>M78+N78/2+O78/2</f>
        <v>1.5</v>
      </c>
      <c r="Q78" s="24">
        <v>2</v>
      </c>
      <c r="R78" s="59"/>
      <c r="S78" s="152"/>
    </row>
    <row r="79" spans="1:25" ht="16.5" customHeight="1" x14ac:dyDescent="0.25">
      <c r="A79" s="3"/>
      <c r="B79" s="6"/>
      <c r="C79" s="7"/>
      <c r="D79" s="7"/>
      <c r="E79" s="7"/>
      <c r="F79" s="8"/>
      <c r="G79" s="7"/>
      <c r="H79" s="5"/>
      <c r="I79" s="11"/>
      <c r="J79" s="207"/>
      <c r="K79" s="134"/>
      <c r="L79" s="6"/>
      <c r="M79" s="7"/>
      <c r="N79" s="7"/>
      <c r="O79" s="7"/>
      <c r="P79" s="8"/>
      <c r="Q79" s="7"/>
      <c r="R79" s="5"/>
      <c r="S79" s="11"/>
    </row>
    <row r="80" spans="1:25" ht="16.5" customHeight="1" x14ac:dyDescent="0.25">
      <c r="A80" s="3"/>
      <c r="B80" s="6"/>
      <c r="C80" s="105">
        <f>SUM(C71:C78)</f>
        <v>13</v>
      </c>
      <c r="D80" s="105">
        <f>SUM(D71:D78)</f>
        <v>4</v>
      </c>
      <c r="E80" s="105">
        <f>SUM(E71:E77)</f>
        <v>2</v>
      </c>
      <c r="F80" s="6"/>
      <c r="G80" s="6"/>
      <c r="H80" s="3"/>
      <c r="I80" s="3"/>
      <c r="J80" s="207"/>
      <c r="K80" s="3"/>
      <c r="L80" s="6"/>
      <c r="M80" s="105">
        <f>SUM(M71:M78)</f>
        <v>13</v>
      </c>
      <c r="N80" s="105">
        <f>SUM(N71:N78)</f>
        <v>2</v>
      </c>
      <c r="O80" s="105">
        <f>SUM(O71:O77)</f>
        <v>4</v>
      </c>
      <c r="P80" s="6"/>
      <c r="Q80" s="6"/>
      <c r="R80" s="105"/>
      <c r="S80" s="109"/>
    </row>
    <row r="81" spans="1:21" ht="16.5" customHeight="1" x14ac:dyDescent="0.25">
      <c r="A81" s="193" t="s">
        <v>75</v>
      </c>
      <c r="B81" s="193"/>
      <c r="C81" s="197">
        <f>C80+D80+E80</f>
        <v>19</v>
      </c>
      <c r="D81" s="197"/>
      <c r="E81" s="197"/>
      <c r="F81" s="10">
        <f>SUM(F71:F78)</f>
        <v>16</v>
      </c>
      <c r="G81" s="10">
        <f>SUM(G71:G78)</f>
        <v>30</v>
      </c>
      <c r="H81" s="10"/>
      <c r="I81" s="10">
        <v>9</v>
      </c>
      <c r="J81" s="207"/>
      <c r="K81" s="193" t="s">
        <v>75</v>
      </c>
      <c r="L81" s="193"/>
      <c r="M81" s="197">
        <f>M80+N80+O80</f>
        <v>19</v>
      </c>
      <c r="N81" s="197"/>
      <c r="O81" s="197"/>
      <c r="P81" s="10">
        <f>SUM(P71:P78)</f>
        <v>16</v>
      </c>
      <c r="Q81" s="10">
        <f>SUM(Q71:Q78)</f>
        <v>30</v>
      </c>
      <c r="R81" s="10"/>
      <c r="S81" s="153"/>
    </row>
    <row r="82" spans="1:21" ht="16.5" customHeight="1" x14ac:dyDescent="0.25">
      <c r="A82" s="32"/>
      <c r="B82" s="119"/>
      <c r="C82" s="119"/>
      <c r="D82" s="119"/>
      <c r="E82" s="119"/>
      <c r="F82" s="120"/>
      <c r="G82" s="120"/>
      <c r="H82" s="120"/>
      <c r="I82" s="120"/>
      <c r="J82" s="13"/>
      <c r="K82" s="119"/>
      <c r="L82" s="119"/>
      <c r="M82" s="125"/>
      <c r="N82" s="125"/>
      <c r="O82" s="125"/>
      <c r="P82" s="120"/>
      <c r="Q82" s="120"/>
      <c r="R82" s="120"/>
      <c r="S82" s="33"/>
    </row>
    <row r="83" spans="1:21" ht="16.5" customHeight="1" x14ac:dyDescent="0.25">
      <c r="A83" s="32"/>
      <c r="B83" s="119"/>
      <c r="C83" s="119"/>
      <c r="D83" s="119"/>
      <c r="E83" s="119"/>
      <c r="F83" s="120"/>
      <c r="G83" s="120"/>
      <c r="H83" s="120"/>
      <c r="I83" s="120"/>
      <c r="J83" s="119"/>
      <c r="K83" s="119"/>
      <c r="L83" s="2" t="s">
        <v>183</v>
      </c>
      <c r="M83" s="34">
        <f>COUNTA(L71:L78,B71:B78,B54:B63,L54,L34:L43,B34:B44,L10:L21,B10:B21)</f>
        <v>72</v>
      </c>
      <c r="N83" s="125"/>
      <c r="O83" s="125"/>
      <c r="P83" s="120"/>
      <c r="Q83" s="120"/>
      <c r="R83" s="120"/>
      <c r="S83" s="33"/>
      <c r="T83" s="85" t="s">
        <v>184</v>
      </c>
      <c r="U83" s="111">
        <v>132</v>
      </c>
    </row>
    <row r="84" spans="1:21" ht="16.5" customHeight="1" x14ac:dyDescent="0.25">
      <c r="A84" s="32"/>
      <c r="B84" s="119"/>
      <c r="C84" s="119"/>
      <c r="D84" s="119"/>
      <c r="E84" s="119"/>
      <c r="F84" s="120"/>
      <c r="G84" s="120"/>
      <c r="H84" s="120"/>
      <c r="I84" s="120"/>
      <c r="J84" s="119"/>
      <c r="K84" s="119"/>
      <c r="L84" s="2" t="s">
        <v>185</v>
      </c>
      <c r="M84" s="34">
        <f>SUM(C81,M81,C66,C47,M47,C27,M27)</f>
        <v>184</v>
      </c>
      <c r="N84" s="217" t="s">
        <v>186</v>
      </c>
      <c r="O84" s="218"/>
      <c r="P84" s="218"/>
      <c r="Q84" s="218"/>
      <c r="R84" s="120"/>
      <c r="S84" s="33"/>
      <c r="T84" s="86" t="s">
        <v>187</v>
      </c>
      <c r="U84" s="112">
        <v>48</v>
      </c>
    </row>
    <row r="85" spans="1:21" ht="16.5" customHeight="1" x14ac:dyDescent="0.25">
      <c r="A85" s="32"/>
      <c r="B85" s="119"/>
      <c r="C85" s="119"/>
      <c r="D85" s="119"/>
      <c r="E85" s="119"/>
      <c r="F85" s="120"/>
      <c r="G85" s="120"/>
      <c r="H85" s="120"/>
      <c r="I85" s="120"/>
      <c r="J85" s="119"/>
      <c r="K85" s="119"/>
      <c r="L85" s="2" t="s">
        <v>188</v>
      </c>
      <c r="M85" s="4">
        <f>P81+F81+P66+F66+P47+F47+P27+F27</f>
        <v>163.5</v>
      </c>
      <c r="N85" s="125"/>
      <c r="O85" s="125"/>
      <c r="P85" s="120"/>
      <c r="Q85" s="120"/>
      <c r="R85" s="120"/>
      <c r="S85" s="33"/>
      <c r="T85" s="86" t="s">
        <v>189</v>
      </c>
      <c r="U85" s="112">
        <f>U84*100/U83</f>
        <v>36.363636363636367</v>
      </c>
    </row>
    <row r="86" spans="1:21" ht="16.5" customHeight="1" thickBot="1" x14ac:dyDescent="0.3">
      <c r="A86" s="32"/>
      <c r="B86" s="119"/>
      <c r="C86" s="119"/>
      <c r="D86" s="119"/>
      <c r="E86" s="119"/>
      <c r="F86" s="123"/>
      <c r="G86" s="118"/>
      <c r="H86" s="118"/>
      <c r="I86" s="118"/>
      <c r="J86" s="119"/>
      <c r="K86" s="119"/>
      <c r="L86" s="2" t="s">
        <v>190</v>
      </c>
      <c r="M86" s="105">
        <v>240</v>
      </c>
      <c r="N86" s="119"/>
      <c r="O86" s="119"/>
      <c r="P86" s="118"/>
      <c r="Q86" s="118"/>
      <c r="R86" s="119"/>
      <c r="S86" s="23"/>
      <c r="U86" s="113"/>
    </row>
    <row r="87" spans="1:21" ht="16.5" customHeight="1" x14ac:dyDescent="0.25">
      <c r="A87" s="32"/>
      <c r="B87" s="119"/>
      <c r="C87" s="119"/>
      <c r="D87" s="119"/>
      <c r="E87" s="119"/>
      <c r="F87" s="123"/>
      <c r="G87" s="123"/>
      <c r="H87" s="123"/>
      <c r="I87" s="123"/>
      <c r="J87" s="119"/>
      <c r="K87" s="124"/>
      <c r="L87" s="119"/>
      <c r="M87" s="119"/>
      <c r="N87" s="119"/>
      <c r="O87" s="119"/>
      <c r="P87" s="118"/>
      <c r="Q87" s="118"/>
      <c r="R87" s="119"/>
      <c r="S87" s="23"/>
      <c r="T87" s="135" t="s">
        <v>191</v>
      </c>
      <c r="U87" s="114">
        <v>128</v>
      </c>
    </row>
    <row r="88" spans="1:21" ht="16.5" customHeight="1" x14ac:dyDescent="0.25">
      <c r="A88" s="219" t="s">
        <v>192</v>
      </c>
      <c r="B88" s="220"/>
      <c r="C88" s="220"/>
      <c r="D88" s="220"/>
      <c r="E88" s="220"/>
      <c r="F88" s="220"/>
      <c r="G88" s="220"/>
      <c r="H88" s="220"/>
      <c r="I88" s="220"/>
      <c r="J88" s="220"/>
      <c r="K88" s="220"/>
      <c r="L88" s="220"/>
      <c r="M88" s="220"/>
      <c r="N88" s="220"/>
      <c r="O88" s="220"/>
      <c r="P88" s="220"/>
      <c r="Q88" s="220"/>
      <c r="R88" s="221"/>
      <c r="S88" s="23"/>
      <c r="T88" s="136" t="s">
        <v>193</v>
      </c>
      <c r="U88" s="115">
        <f>SUM(S10:S23,S34:S44,S53:S61,S71:S79)</f>
        <v>0</v>
      </c>
    </row>
    <row r="89" spans="1:21" ht="16.5" customHeight="1" thickBot="1" x14ac:dyDescent="0.3">
      <c r="A89" s="198" t="s">
        <v>68</v>
      </c>
      <c r="B89" s="199"/>
      <c r="C89" s="199"/>
      <c r="D89" s="199"/>
      <c r="E89" s="199"/>
      <c r="F89" s="199"/>
      <c r="G89" s="199"/>
      <c r="H89" s="200"/>
      <c r="I89" s="126"/>
      <c r="J89" s="119"/>
      <c r="K89" s="201" t="s">
        <v>194</v>
      </c>
      <c r="L89" s="201"/>
      <c r="M89" s="201"/>
      <c r="N89" s="201"/>
      <c r="O89" s="201"/>
      <c r="P89" s="201"/>
      <c r="Q89" s="201"/>
      <c r="R89" s="201"/>
      <c r="S89" s="23"/>
      <c r="T89" s="137" t="s">
        <v>195</v>
      </c>
      <c r="U89" s="137">
        <f>U88*100/U87</f>
        <v>0</v>
      </c>
    </row>
    <row r="90" spans="1:21" ht="16.5" customHeight="1" thickBot="1" x14ac:dyDescent="0.3">
      <c r="A90" s="35" t="s">
        <v>8</v>
      </c>
      <c r="B90" s="35" t="s">
        <v>9</v>
      </c>
      <c r="C90" s="35" t="s">
        <v>10</v>
      </c>
      <c r="D90" s="35" t="s">
        <v>11</v>
      </c>
      <c r="E90" s="35" t="s">
        <v>12</v>
      </c>
      <c r="F90" s="35" t="s">
        <v>13</v>
      </c>
      <c r="G90" s="35" t="s">
        <v>14</v>
      </c>
      <c r="H90" s="35" t="s">
        <v>15</v>
      </c>
      <c r="I90" s="126"/>
      <c r="J90" s="119"/>
      <c r="K90" s="36" t="s">
        <v>8</v>
      </c>
      <c r="L90" s="36" t="s">
        <v>9</v>
      </c>
      <c r="M90" s="36" t="s">
        <v>10</v>
      </c>
      <c r="N90" s="36" t="s">
        <v>11</v>
      </c>
      <c r="O90" s="36" t="s">
        <v>12</v>
      </c>
      <c r="P90" s="36" t="s">
        <v>13</v>
      </c>
      <c r="Q90" s="36" t="s">
        <v>14</v>
      </c>
      <c r="R90" s="36" t="s">
        <v>15</v>
      </c>
      <c r="S90" s="23"/>
      <c r="T90" s="110"/>
      <c r="U90" s="116"/>
    </row>
    <row r="91" spans="1:21" ht="16.5" customHeight="1" thickBot="1" x14ac:dyDescent="0.3">
      <c r="A91" s="37" t="s">
        <v>196</v>
      </c>
      <c r="B91" s="38" t="s">
        <v>197</v>
      </c>
      <c r="C91" s="30">
        <v>1</v>
      </c>
      <c r="D91" s="30">
        <v>1</v>
      </c>
      <c r="E91" s="39">
        <v>0</v>
      </c>
      <c r="F91" s="40">
        <v>1.5</v>
      </c>
      <c r="G91" s="30">
        <v>2</v>
      </c>
      <c r="H91" s="41" t="s">
        <v>198</v>
      </c>
      <c r="I91" s="127"/>
      <c r="J91" s="119"/>
      <c r="K91" s="42" t="s">
        <v>199</v>
      </c>
      <c r="L91" s="28" t="s">
        <v>200</v>
      </c>
      <c r="M91" s="30">
        <v>2</v>
      </c>
      <c r="N91" s="30">
        <v>0</v>
      </c>
      <c r="O91" s="30"/>
      <c r="P91" s="31">
        <v>2</v>
      </c>
      <c r="Q91" s="30">
        <v>3</v>
      </c>
      <c r="R91" s="43" t="s">
        <v>19</v>
      </c>
      <c r="S91" s="146"/>
      <c r="T91" s="138" t="s">
        <v>201</v>
      </c>
      <c r="U91" s="117">
        <f>((U84+U88)/(U87+U83))*100</f>
        <v>18.461538461538463</v>
      </c>
    </row>
    <row r="92" spans="1:21" ht="16.5" customHeight="1" x14ac:dyDescent="0.25">
      <c r="A92" s="37" t="s">
        <v>202</v>
      </c>
      <c r="B92" s="38" t="s">
        <v>203</v>
      </c>
      <c r="C92" s="30">
        <v>1</v>
      </c>
      <c r="D92" s="30">
        <v>1</v>
      </c>
      <c r="E92" s="39">
        <v>0</v>
      </c>
      <c r="F92" s="40">
        <v>1.5</v>
      </c>
      <c r="G92" s="30">
        <v>2</v>
      </c>
      <c r="H92" s="41" t="s">
        <v>198</v>
      </c>
      <c r="I92" s="127"/>
      <c r="J92" s="119"/>
      <c r="K92" s="42" t="s">
        <v>204</v>
      </c>
      <c r="L92" s="28" t="s">
        <v>205</v>
      </c>
      <c r="M92" s="30">
        <v>2</v>
      </c>
      <c r="N92" s="30">
        <v>0</v>
      </c>
      <c r="O92" s="30"/>
      <c r="P92" s="31">
        <v>2</v>
      </c>
      <c r="Q92" s="30">
        <v>3</v>
      </c>
      <c r="R92" s="43" t="s">
        <v>19</v>
      </c>
      <c r="S92" s="146"/>
    </row>
    <row r="93" spans="1:21" ht="16.5" customHeight="1" x14ac:dyDescent="0.25">
      <c r="A93" s="37" t="s">
        <v>206</v>
      </c>
      <c r="B93" s="38" t="s">
        <v>207</v>
      </c>
      <c r="C93" s="30">
        <v>1</v>
      </c>
      <c r="D93" s="30">
        <v>1</v>
      </c>
      <c r="E93" s="39">
        <v>0</v>
      </c>
      <c r="F93" s="40">
        <v>1.5</v>
      </c>
      <c r="G93" s="30">
        <v>2</v>
      </c>
      <c r="H93" s="41" t="s">
        <v>198</v>
      </c>
      <c r="I93" s="127"/>
      <c r="J93" s="119"/>
      <c r="K93" s="42" t="s">
        <v>208</v>
      </c>
      <c r="L93" s="28" t="s">
        <v>209</v>
      </c>
      <c r="M93" s="30">
        <v>2</v>
      </c>
      <c r="N93" s="30">
        <v>0</v>
      </c>
      <c r="O93" s="43"/>
      <c r="P93" s="44">
        <f t="shared" ref="P93:P98" si="10">M93+N93/2+O93/2</f>
        <v>2</v>
      </c>
      <c r="Q93" s="45">
        <v>3</v>
      </c>
      <c r="R93" s="30" t="s">
        <v>19</v>
      </c>
      <c r="S93" s="147"/>
    </row>
    <row r="94" spans="1:21" ht="16.5" customHeight="1" x14ac:dyDescent="0.25">
      <c r="A94" s="37" t="s">
        <v>210</v>
      </c>
      <c r="B94" s="38" t="s">
        <v>211</v>
      </c>
      <c r="C94" s="30">
        <v>1</v>
      </c>
      <c r="D94" s="30">
        <v>1</v>
      </c>
      <c r="E94" s="39">
        <v>0</v>
      </c>
      <c r="F94" s="40">
        <v>1.5</v>
      </c>
      <c r="G94" s="30">
        <v>2</v>
      </c>
      <c r="H94" s="41" t="s">
        <v>198</v>
      </c>
      <c r="I94" s="127"/>
      <c r="J94" s="119"/>
      <c r="K94" s="42" t="s">
        <v>212</v>
      </c>
      <c r="L94" s="28" t="s">
        <v>213</v>
      </c>
      <c r="M94" s="30">
        <v>2</v>
      </c>
      <c r="N94" s="30">
        <v>0</v>
      </c>
      <c r="O94" s="43"/>
      <c r="P94" s="44">
        <f t="shared" si="10"/>
        <v>2</v>
      </c>
      <c r="Q94" s="45">
        <v>3</v>
      </c>
      <c r="R94" s="30" t="s">
        <v>19</v>
      </c>
      <c r="S94" s="147"/>
    </row>
    <row r="95" spans="1:21" ht="16.5" customHeight="1" x14ac:dyDescent="0.25">
      <c r="A95" s="37" t="s">
        <v>214</v>
      </c>
      <c r="B95" s="38" t="s">
        <v>215</v>
      </c>
      <c r="C95" s="30">
        <v>1</v>
      </c>
      <c r="D95" s="30">
        <v>1</v>
      </c>
      <c r="E95" s="39">
        <v>0</v>
      </c>
      <c r="F95" s="40">
        <v>1.5</v>
      </c>
      <c r="G95" s="30">
        <v>2</v>
      </c>
      <c r="H95" s="41" t="s">
        <v>198</v>
      </c>
      <c r="I95" s="127"/>
      <c r="J95" s="119"/>
      <c r="K95" s="42" t="s">
        <v>216</v>
      </c>
      <c r="L95" s="28" t="s">
        <v>217</v>
      </c>
      <c r="M95" s="30">
        <v>2</v>
      </c>
      <c r="N95" s="30">
        <v>0</v>
      </c>
      <c r="O95" s="43"/>
      <c r="P95" s="44">
        <f t="shared" si="10"/>
        <v>2</v>
      </c>
      <c r="Q95" s="45">
        <v>3</v>
      </c>
      <c r="R95" s="30" t="s">
        <v>19</v>
      </c>
      <c r="S95" s="147"/>
    </row>
    <row r="96" spans="1:21" ht="16.5" customHeight="1" x14ac:dyDescent="0.25">
      <c r="A96" s="37" t="s">
        <v>218</v>
      </c>
      <c r="B96" s="38" t="s">
        <v>219</v>
      </c>
      <c r="C96" s="30">
        <v>1</v>
      </c>
      <c r="D96" s="30">
        <v>1</v>
      </c>
      <c r="E96" s="39">
        <v>0</v>
      </c>
      <c r="F96" s="40">
        <v>1.5</v>
      </c>
      <c r="G96" s="30">
        <v>2</v>
      </c>
      <c r="H96" s="41" t="s">
        <v>198</v>
      </c>
      <c r="I96" s="127"/>
      <c r="J96" s="119"/>
      <c r="K96" s="42" t="s">
        <v>220</v>
      </c>
      <c r="L96" s="28" t="s">
        <v>221</v>
      </c>
      <c r="M96" s="30">
        <v>2</v>
      </c>
      <c r="N96" s="30">
        <v>0</v>
      </c>
      <c r="O96" s="43"/>
      <c r="P96" s="44">
        <f t="shared" si="10"/>
        <v>2</v>
      </c>
      <c r="Q96" s="45">
        <v>3</v>
      </c>
      <c r="R96" s="30" t="s">
        <v>19</v>
      </c>
      <c r="S96" s="147"/>
    </row>
    <row r="97" spans="1:19" ht="16.5" customHeight="1" x14ac:dyDescent="0.25">
      <c r="A97" s="37" t="s">
        <v>222</v>
      </c>
      <c r="B97" s="38" t="s">
        <v>223</v>
      </c>
      <c r="C97" s="30">
        <v>1</v>
      </c>
      <c r="D97" s="30">
        <v>1</v>
      </c>
      <c r="E97" s="39">
        <v>0</v>
      </c>
      <c r="F97" s="40">
        <v>1.5</v>
      </c>
      <c r="G97" s="30">
        <v>2</v>
      </c>
      <c r="H97" s="41" t="s">
        <v>218</v>
      </c>
      <c r="I97" s="127"/>
      <c r="J97" s="119"/>
      <c r="K97" s="42" t="s">
        <v>224</v>
      </c>
      <c r="L97" s="28" t="s">
        <v>225</v>
      </c>
      <c r="M97" s="30">
        <v>2</v>
      </c>
      <c r="N97" s="30">
        <v>0</v>
      </c>
      <c r="O97" s="43"/>
      <c r="P97" s="44">
        <f t="shared" si="10"/>
        <v>2</v>
      </c>
      <c r="Q97" s="45">
        <v>3</v>
      </c>
      <c r="R97" s="30" t="s">
        <v>19</v>
      </c>
      <c r="S97" s="147"/>
    </row>
    <row r="98" spans="1:19" ht="16.5" customHeight="1" x14ac:dyDescent="0.25">
      <c r="A98" s="37" t="s">
        <v>226</v>
      </c>
      <c r="B98" s="38" t="s">
        <v>227</v>
      </c>
      <c r="C98" s="30">
        <v>1</v>
      </c>
      <c r="D98" s="30">
        <v>1</v>
      </c>
      <c r="E98" s="39">
        <v>0</v>
      </c>
      <c r="F98" s="40">
        <v>1.5</v>
      </c>
      <c r="G98" s="30">
        <v>2</v>
      </c>
      <c r="H98" s="41" t="s">
        <v>198</v>
      </c>
      <c r="I98" s="127"/>
      <c r="J98" s="119"/>
      <c r="K98" s="42" t="s">
        <v>228</v>
      </c>
      <c r="L98" s="28" t="s">
        <v>229</v>
      </c>
      <c r="M98" s="30">
        <v>2</v>
      </c>
      <c r="N98" s="30">
        <v>0</v>
      </c>
      <c r="O98" s="43"/>
      <c r="P98" s="44">
        <f t="shared" si="10"/>
        <v>2</v>
      </c>
      <c r="Q98" s="45">
        <v>3</v>
      </c>
      <c r="R98" s="30" t="s">
        <v>19</v>
      </c>
      <c r="S98" s="147"/>
    </row>
    <row r="99" spans="1:19" ht="16.5" customHeight="1" x14ac:dyDescent="0.25">
      <c r="A99" s="37" t="s">
        <v>230</v>
      </c>
      <c r="B99" s="38" t="s">
        <v>231</v>
      </c>
      <c r="C99" s="30">
        <v>1</v>
      </c>
      <c r="D99" s="30">
        <v>1</v>
      </c>
      <c r="E99" s="39">
        <v>0</v>
      </c>
      <c r="F99" s="40">
        <v>1.5</v>
      </c>
      <c r="G99" s="30">
        <v>2</v>
      </c>
      <c r="H99" s="41" t="s">
        <v>226</v>
      </c>
      <c r="I99" s="127"/>
      <c r="J99" s="119"/>
      <c r="K99" s="202" t="s">
        <v>232</v>
      </c>
      <c r="L99" s="203"/>
      <c r="M99" s="203"/>
      <c r="N99" s="203"/>
      <c r="O99" s="203"/>
      <c r="P99" s="203"/>
      <c r="Q99" s="203"/>
      <c r="R99" s="204"/>
      <c r="S99" s="121"/>
    </row>
    <row r="100" spans="1:19" ht="16.5" customHeight="1" x14ac:dyDescent="0.25">
      <c r="A100" s="37" t="s">
        <v>233</v>
      </c>
      <c r="B100" s="38" t="s">
        <v>234</v>
      </c>
      <c r="C100" s="30">
        <v>1</v>
      </c>
      <c r="D100" s="30">
        <v>1</v>
      </c>
      <c r="E100" s="39">
        <v>0</v>
      </c>
      <c r="F100" s="40">
        <v>1.5</v>
      </c>
      <c r="G100" s="30">
        <v>2</v>
      </c>
      <c r="H100" s="41" t="s">
        <v>198</v>
      </c>
      <c r="I100" s="127"/>
      <c r="J100" s="119"/>
      <c r="K100" s="36" t="s">
        <v>8</v>
      </c>
      <c r="L100" s="36" t="s">
        <v>9</v>
      </c>
      <c r="M100" s="36" t="s">
        <v>10</v>
      </c>
      <c r="N100" s="36" t="s">
        <v>11</v>
      </c>
      <c r="O100" s="36" t="s">
        <v>12</v>
      </c>
      <c r="P100" s="36" t="s">
        <v>13</v>
      </c>
      <c r="Q100" s="36" t="s">
        <v>14</v>
      </c>
      <c r="R100" s="36" t="s">
        <v>15</v>
      </c>
      <c r="S100" s="121"/>
    </row>
    <row r="101" spans="1:19" ht="16.5" customHeight="1" x14ac:dyDescent="0.25">
      <c r="A101" s="37" t="s">
        <v>235</v>
      </c>
      <c r="B101" s="38" t="s">
        <v>236</v>
      </c>
      <c r="C101" s="30">
        <v>1</v>
      </c>
      <c r="D101" s="30">
        <v>1</v>
      </c>
      <c r="E101" s="39">
        <v>0</v>
      </c>
      <c r="F101" s="40">
        <v>1.5</v>
      </c>
      <c r="G101" s="30">
        <v>2</v>
      </c>
      <c r="H101" s="41" t="s">
        <v>233</v>
      </c>
      <c r="I101" s="127"/>
      <c r="J101" s="119"/>
      <c r="K101" s="28" t="s">
        <v>237</v>
      </c>
      <c r="L101" s="29" t="s">
        <v>238</v>
      </c>
      <c r="M101" s="30">
        <v>2</v>
      </c>
      <c r="N101" s="30">
        <v>1</v>
      </c>
      <c r="O101" s="30"/>
      <c r="P101" s="31">
        <f>M101+N101/2+O101/2</f>
        <v>2.5</v>
      </c>
      <c r="Q101" s="45">
        <v>4</v>
      </c>
      <c r="R101" s="46" t="s">
        <v>84</v>
      </c>
      <c r="S101" s="148"/>
    </row>
    <row r="102" spans="1:19" ht="16.5" customHeight="1" x14ac:dyDescent="0.25">
      <c r="A102" s="37" t="s">
        <v>239</v>
      </c>
      <c r="B102" s="38" t="s">
        <v>240</v>
      </c>
      <c r="C102" s="30">
        <v>1</v>
      </c>
      <c r="D102" s="30">
        <v>1</v>
      </c>
      <c r="E102" s="39">
        <v>0</v>
      </c>
      <c r="F102" s="40">
        <v>1.5</v>
      </c>
      <c r="G102" s="30">
        <v>2</v>
      </c>
      <c r="H102" s="41" t="s">
        <v>19</v>
      </c>
      <c r="I102" s="127"/>
      <c r="J102" s="119"/>
      <c r="K102" s="28" t="s">
        <v>241</v>
      </c>
      <c r="L102" s="28" t="s">
        <v>242</v>
      </c>
      <c r="M102" s="30">
        <v>2</v>
      </c>
      <c r="N102" s="30">
        <v>1</v>
      </c>
      <c r="O102" s="30"/>
      <c r="P102" s="31">
        <f>M102+N102/2+O102/2</f>
        <v>2.5</v>
      </c>
      <c r="Q102" s="45">
        <v>4</v>
      </c>
      <c r="R102" s="30" t="s">
        <v>147</v>
      </c>
      <c r="S102" s="147"/>
    </row>
    <row r="103" spans="1:19" ht="16.5" customHeight="1" x14ac:dyDescent="0.25">
      <c r="A103" s="37" t="s">
        <v>243</v>
      </c>
      <c r="B103" s="38" t="s">
        <v>244</v>
      </c>
      <c r="C103" s="30">
        <v>1</v>
      </c>
      <c r="D103" s="30">
        <v>1</v>
      </c>
      <c r="E103" s="39">
        <v>0</v>
      </c>
      <c r="F103" s="40">
        <v>1.5</v>
      </c>
      <c r="G103" s="30">
        <v>2</v>
      </c>
      <c r="H103" s="41" t="s">
        <v>19</v>
      </c>
      <c r="I103" s="127"/>
      <c r="J103" s="119"/>
      <c r="K103" s="28" t="s">
        <v>245</v>
      </c>
      <c r="L103" s="42" t="s">
        <v>246</v>
      </c>
      <c r="M103" s="30">
        <v>2</v>
      </c>
      <c r="N103" s="47">
        <v>1</v>
      </c>
      <c r="O103" s="47"/>
      <c r="P103" s="47">
        <f>M103+N103/2+O103/2</f>
        <v>2.5</v>
      </c>
      <c r="Q103" s="45">
        <v>4</v>
      </c>
      <c r="R103" s="30" t="s">
        <v>147</v>
      </c>
      <c r="S103" s="147"/>
    </row>
    <row r="104" spans="1:19" ht="16.5" customHeight="1" x14ac:dyDescent="0.25">
      <c r="A104" s="37" t="s">
        <v>247</v>
      </c>
      <c r="B104" s="38" t="s">
        <v>248</v>
      </c>
      <c r="C104" s="30">
        <v>1</v>
      </c>
      <c r="D104" s="30">
        <v>1</v>
      </c>
      <c r="E104" s="39">
        <v>0</v>
      </c>
      <c r="F104" s="40">
        <v>1.5</v>
      </c>
      <c r="G104" s="30">
        <v>2</v>
      </c>
      <c r="H104" s="41" t="s">
        <v>19</v>
      </c>
      <c r="I104" s="127"/>
      <c r="J104" s="119"/>
      <c r="K104" s="28" t="s">
        <v>249</v>
      </c>
      <c r="L104" s="48" t="s">
        <v>250</v>
      </c>
      <c r="M104" s="49">
        <v>2</v>
      </c>
      <c r="N104" s="49">
        <v>1</v>
      </c>
      <c r="O104" s="49"/>
      <c r="P104" s="49">
        <v>2.5</v>
      </c>
      <c r="Q104" s="45">
        <v>4</v>
      </c>
      <c r="R104" s="30" t="s">
        <v>144</v>
      </c>
      <c r="S104" s="147"/>
    </row>
    <row r="105" spans="1:19" ht="16.5" customHeight="1" x14ac:dyDescent="0.25">
      <c r="A105" s="37" t="s">
        <v>251</v>
      </c>
      <c r="B105" s="38" t="s">
        <v>252</v>
      </c>
      <c r="C105" s="30">
        <v>1</v>
      </c>
      <c r="D105" s="30">
        <v>1</v>
      </c>
      <c r="E105" s="39">
        <v>0</v>
      </c>
      <c r="F105" s="40">
        <v>1.5</v>
      </c>
      <c r="G105" s="30">
        <v>2</v>
      </c>
      <c r="H105" s="41" t="s">
        <v>19</v>
      </c>
      <c r="I105" s="127"/>
      <c r="J105" s="119"/>
      <c r="K105" s="28" t="s">
        <v>253</v>
      </c>
      <c r="L105" s="28" t="s">
        <v>254</v>
      </c>
      <c r="M105" s="30">
        <v>2</v>
      </c>
      <c r="N105" s="43">
        <v>1</v>
      </c>
      <c r="O105" s="43"/>
      <c r="P105" s="44">
        <f>M105+N105/2+O105/2</f>
        <v>2.5</v>
      </c>
      <c r="Q105" s="45">
        <v>4</v>
      </c>
      <c r="R105" s="46" t="s">
        <v>84</v>
      </c>
      <c r="S105" s="148"/>
    </row>
    <row r="106" spans="1:19" ht="16.5" customHeight="1" x14ac:dyDescent="0.25">
      <c r="A106" s="37" t="s">
        <v>255</v>
      </c>
      <c r="B106" s="38" t="s">
        <v>256</v>
      </c>
      <c r="C106" s="30">
        <v>1</v>
      </c>
      <c r="D106" s="30">
        <v>1</v>
      </c>
      <c r="E106" s="39">
        <v>0</v>
      </c>
      <c r="F106" s="40">
        <v>1.5</v>
      </c>
      <c r="G106" s="30">
        <v>2</v>
      </c>
      <c r="H106" s="41" t="s">
        <v>19</v>
      </c>
      <c r="I106" s="127"/>
      <c r="J106" s="119"/>
      <c r="K106" s="28" t="s">
        <v>257</v>
      </c>
      <c r="L106" s="28" t="s">
        <v>258</v>
      </c>
      <c r="M106" s="30">
        <v>2</v>
      </c>
      <c r="N106" s="43">
        <v>1</v>
      </c>
      <c r="O106" s="43"/>
      <c r="P106" s="44">
        <f>M106+N106/2+O106/2</f>
        <v>2.5</v>
      </c>
      <c r="Q106" s="45">
        <v>4</v>
      </c>
      <c r="R106" s="30" t="s">
        <v>19</v>
      </c>
      <c r="S106" s="147"/>
    </row>
    <row r="107" spans="1:19" ht="16.5" customHeight="1" x14ac:dyDescent="0.25">
      <c r="A107" s="37" t="s">
        <v>259</v>
      </c>
      <c r="B107" s="38" t="s">
        <v>260</v>
      </c>
      <c r="C107" s="30">
        <v>1</v>
      </c>
      <c r="D107" s="30">
        <v>1</v>
      </c>
      <c r="E107" s="39">
        <v>0</v>
      </c>
      <c r="F107" s="40">
        <v>1.5</v>
      </c>
      <c r="G107" s="30">
        <v>2</v>
      </c>
      <c r="H107" s="41" t="s">
        <v>19</v>
      </c>
      <c r="I107" s="127"/>
      <c r="J107" s="119"/>
      <c r="K107" s="202" t="s">
        <v>261</v>
      </c>
      <c r="L107" s="203"/>
      <c r="M107" s="203"/>
      <c r="N107" s="203"/>
      <c r="O107" s="203"/>
      <c r="P107" s="203"/>
      <c r="Q107" s="203"/>
      <c r="R107" s="204"/>
      <c r="S107" s="121"/>
    </row>
    <row r="108" spans="1:19" ht="16.5" customHeight="1" x14ac:dyDescent="0.25">
      <c r="A108" s="37" t="s">
        <v>262</v>
      </c>
      <c r="B108" s="38" t="s">
        <v>263</v>
      </c>
      <c r="C108" s="30">
        <v>1</v>
      </c>
      <c r="D108" s="30">
        <v>1</v>
      </c>
      <c r="E108" s="39">
        <v>0</v>
      </c>
      <c r="F108" s="40">
        <v>1.5</v>
      </c>
      <c r="G108" s="30">
        <v>2</v>
      </c>
      <c r="H108" s="41" t="s">
        <v>198</v>
      </c>
      <c r="I108" s="127"/>
      <c r="J108" s="119"/>
      <c r="K108" s="36" t="s">
        <v>8</v>
      </c>
      <c r="L108" s="36" t="s">
        <v>9</v>
      </c>
      <c r="M108" s="36" t="s">
        <v>10</v>
      </c>
      <c r="N108" s="36" t="s">
        <v>11</v>
      </c>
      <c r="O108" s="36" t="s">
        <v>12</v>
      </c>
      <c r="P108" s="36" t="s">
        <v>13</v>
      </c>
      <c r="Q108" s="36" t="s">
        <v>14</v>
      </c>
      <c r="R108" s="36" t="s">
        <v>15</v>
      </c>
      <c r="S108" s="121"/>
    </row>
    <row r="109" spans="1:19" ht="16.5" customHeight="1" x14ac:dyDescent="0.25">
      <c r="A109" s="37" t="s">
        <v>264</v>
      </c>
      <c r="B109" s="38" t="s">
        <v>265</v>
      </c>
      <c r="C109" s="30">
        <v>1</v>
      </c>
      <c r="D109" s="30">
        <v>1</v>
      </c>
      <c r="E109" s="39">
        <v>0</v>
      </c>
      <c r="F109" s="40">
        <v>1.5</v>
      </c>
      <c r="G109" s="30">
        <v>2</v>
      </c>
      <c r="H109" s="41" t="s">
        <v>198</v>
      </c>
      <c r="I109" s="149"/>
      <c r="J109" s="16"/>
      <c r="K109" s="28" t="s">
        <v>266</v>
      </c>
      <c r="L109" s="28" t="s">
        <v>267</v>
      </c>
      <c r="M109" s="30">
        <v>2</v>
      </c>
      <c r="N109" s="30">
        <v>1</v>
      </c>
      <c r="O109" s="30"/>
      <c r="P109" s="30">
        <v>3</v>
      </c>
      <c r="Q109" s="30">
        <v>3</v>
      </c>
      <c r="R109" s="30" t="s">
        <v>19</v>
      </c>
      <c r="S109" s="150"/>
    </row>
    <row r="110" spans="1:19" ht="16.5" customHeight="1" x14ac:dyDescent="0.25">
      <c r="A110" s="50"/>
      <c r="B110" s="51"/>
      <c r="C110" s="52"/>
      <c r="D110" s="52"/>
      <c r="E110" s="53"/>
      <c r="F110" s="54"/>
      <c r="G110" s="52"/>
      <c r="H110" s="55"/>
      <c r="I110" s="55"/>
    </row>
    <row r="111" spans="1:19" ht="16.5" customHeight="1" x14ac:dyDescent="0.25">
      <c r="A111" s="50"/>
      <c r="B111" s="51"/>
      <c r="C111" s="52"/>
      <c r="D111" s="52"/>
      <c r="E111" s="53"/>
      <c r="F111" s="54"/>
      <c r="G111" s="52"/>
      <c r="H111" s="55"/>
      <c r="I111" s="55"/>
    </row>
  </sheetData>
  <mergeCells count="48">
    <mergeCell ref="A27:B27"/>
    <mergeCell ref="C27:E27"/>
    <mergeCell ref="K27:L27"/>
    <mergeCell ref="M27:O27"/>
    <mergeCell ref="K107:R107"/>
    <mergeCell ref="A67:R67"/>
    <mergeCell ref="A68:R68"/>
    <mergeCell ref="A69:H69"/>
    <mergeCell ref="J69:J81"/>
    <mergeCell ref="K69:R69"/>
    <mergeCell ref="A81:B81"/>
    <mergeCell ref="C81:E81"/>
    <mergeCell ref="K81:L81"/>
    <mergeCell ref="M81:O81"/>
    <mergeCell ref="N84:Q84"/>
    <mergeCell ref="A88:R88"/>
    <mergeCell ref="A89:H89"/>
    <mergeCell ref="K89:R89"/>
    <mergeCell ref="K99:R99"/>
    <mergeCell ref="A49:L49"/>
    <mergeCell ref="M49:R49"/>
    <mergeCell ref="A51:R51"/>
    <mergeCell ref="A52:H52"/>
    <mergeCell ref="J52:J66"/>
    <mergeCell ref="K52:R52"/>
    <mergeCell ref="L57:L65"/>
    <mergeCell ref="A66:B66"/>
    <mergeCell ref="C66:E66"/>
    <mergeCell ref="K66:L66"/>
    <mergeCell ref="M66:O66"/>
    <mergeCell ref="A29:L29"/>
    <mergeCell ref="M29:R29"/>
    <mergeCell ref="A31:R31"/>
    <mergeCell ref="A32:H32"/>
    <mergeCell ref="J32:J47"/>
    <mergeCell ref="K32:R32"/>
    <mergeCell ref="A47:B47"/>
    <mergeCell ref="C47:E47"/>
    <mergeCell ref="K47:L47"/>
    <mergeCell ref="M47:O47"/>
    <mergeCell ref="A7:R7"/>
    <mergeCell ref="A8:H8"/>
    <mergeCell ref="K8:R8"/>
    <mergeCell ref="A2:R2"/>
    <mergeCell ref="A3:R3"/>
    <mergeCell ref="A4:R4"/>
    <mergeCell ref="A5:R5"/>
    <mergeCell ref="A6:R6"/>
  </mergeCells>
  <pageMargins left="0.25" right="0.25" top="0.75" bottom="0.75" header="0.3" footer="0.3"/>
  <pageSetup paperSize="8"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Sheet1!Yazdırma_Alanı</vt:lpstr>
    </vt:vector>
  </TitlesOfParts>
  <Manager/>
  <Company>Piri Reis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Ece CEYLANI</dc:creator>
  <cp:keywords/>
  <dc:description/>
  <cp:lastModifiedBy>Ahmet Alp ZEMBAT</cp:lastModifiedBy>
  <cp:revision/>
  <cp:lastPrinted>2022-09-20T17:11:18Z</cp:lastPrinted>
  <dcterms:created xsi:type="dcterms:W3CDTF">2020-09-17T08:04:06Z</dcterms:created>
  <dcterms:modified xsi:type="dcterms:W3CDTF">2026-03-18T07:38:07Z</dcterms:modified>
  <cp:category/>
  <cp:contentStatus/>
</cp:coreProperties>
</file>