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cezgi\Desktop\ÇAP-YANDAL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4" i="1" l="1"/>
  <c r="T85" i="1"/>
  <c r="M27" i="1"/>
  <c r="M28" i="1"/>
  <c r="N27" i="1"/>
  <c r="O27" i="1"/>
  <c r="Q28" i="1"/>
  <c r="P15" i="1"/>
  <c r="P16" i="1"/>
  <c r="P17" i="1"/>
  <c r="P18" i="1"/>
  <c r="P19" i="1"/>
  <c r="P20" i="1"/>
  <c r="P21" i="1"/>
  <c r="P22" i="1"/>
  <c r="P23" i="1"/>
  <c r="P11" i="1"/>
  <c r="P12" i="1"/>
  <c r="P13" i="1"/>
  <c r="F11" i="1"/>
  <c r="F12" i="1"/>
  <c r="F28" i="1"/>
  <c r="F13" i="1"/>
  <c r="F14" i="1"/>
  <c r="F15" i="1"/>
  <c r="F16" i="1"/>
  <c r="F17" i="1"/>
  <c r="F18" i="1"/>
  <c r="F19" i="1"/>
  <c r="F20" i="1"/>
  <c r="F21" i="1"/>
  <c r="F22" i="1"/>
  <c r="F23" i="1"/>
  <c r="F24" i="1"/>
  <c r="C27" i="1"/>
  <c r="D27" i="1"/>
  <c r="E27" i="1"/>
  <c r="C28" i="1"/>
  <c r="G28" i="1"/>
  <c r="P72" i="1"/>
  <c r="P73" i="1"/>
  <c r="P74" i="1"/>
  <c r="P75" i="1"/>
  <c r="P76" i="1"/>
  <c r="P77" i="1"/>
  <c r="P78" i="1"/>
  <c r="P79" i="1"/>
  <c r="F72" i="1"/>
  <c r="F73" i="1"/>
  <c r="F81" i="1"/>
  <c r="F74" i="1"/>
  <c r="F75" i="1"/>
  <c r="F76" i="1"/>
  <c r="F77" i="1"/>
  <c r="F78" i="1"/>
  <c r="F79" i="1"/>
  <c r="P67" i="1"/>
  <c r="F55" i="1"/>
  <c r="F56" i="1"/>
  <c r="F57" i="1"/>
  <c r="F58" i="1"/>
  <c r="F59" i="1"/>
  <c r="F60" i="1"/>
  <c r="F61" i="1"/>
  <c r="F62" i="1"/>
  <c r="F63" i="1"/>
  <c r="F64" i="1"/>
  <c r="P35" i="1"/>
  <c r="P48" i="1"/>
  <c r="P36" i="1"/>
  <c r="P37" i="1"/>
  <c r="P38" i="1"/>
  <c r="P39" i="1"/>
  <c r="P40" i="1"/>
  <c r="P41" i="1"/>
  <c r="P42" i="1"/>
  <c r="P43" i="1"/>
  <c r="P44" i="1"/>
  <c r="P45" i="1"/>
  <c r="F35" i="1"/>
  <c r="F36" i="1"/>
  <c r="F37" i="1"/>
  <c r="F38" i="1"/>
  <c r="F39" i="1"/>
  <c r="F40" i="1"/>
  <c r="F41" i="1"/>
  <c r="F42" i="1"/>
  <c r="F43" i="1"/>
  <c r="F44" i="1"/>
  <c r="F45" i="1"/>
  <c r="C80" i="1"/>
  <c r="C81" i="1"/>
  <c r="D80" i="1"/>
  <c r="E80" i="1"/>
  <c r="M80" i="1"/>
  <c r="N80" i="1"/>
  <c r="O80" i="1"/>
  <c r="M81" i="1"/>
  <c r="C66" i="1"/>
  <c r="D66" i="1"/>
  <c r="E66" i="1"/>
  <c r="C47" i="1"/>
  <c r="C48" i="1"/>
  <c r="D47" i="1"/>
  <c r="E47" i="1"/>
  <c r="M47" i="1"/>
  <c r="M48" i="1"/>
  <c r="N47" i="1"/>
  <c r="O47" i="1"/>
  <c r="M83" i="1"/>
  <c r="Q48" i="1"/>
  <c r="P106" i="1"/>
  <c r="P105" i="1"/>
  <c r="P103" i="1"/>
  <c r="P102" i="1"/>
  <c r="P101" i="1"/>
  <c r="P98" i="1"/>
  <c r="P97" i="1"/>
  <c r="P96" i="1"/>
  <c r="P95" i="1"/>
  <c r="P94" i="1"/>
  <c r="P93" i="1"/>
  <c r="Q81" i="1"/>
  <c r="G81" i="1"/>
  <c r="G67" i="1"/>
  <c r="O66" i="1"/>
  <c r="N66" i="1"/>
  <c r="M66" i="1"/>
  <c r="M67" i="1"/>
  <c r="G48" i="1"/>
  <c r="P28" i="1"/>
  <c r="C67" i="1"/>
  <c r="F48" i="1"/>
  <c r="F67" i="1"/>
  <c r="P81" i="1"/>
  <c r="M84" i="1"/>
  <c r="M85" i="1"/>
</calcChain>
</file>

<file path=xl/sharedStrings.xml><?xml version="1.0" encoding="utf-8"?>
<sst xmlns="http://schemas.openxmlformats.org/spreadsheetml/2006/main" count="545" uniqueCount="275">
  <si>
    <t>PIRI REIS UNIVERSITY</t>
  </si>
  <si>
    <t>MARITIME FACULTY</t>
  </si>
  <si>
    <t xml:space="preserve">DEPARTMENT OF MARINE  ENGINEERING  </t>
  </si>
  <si>
    <t>ACADEMIC PROGRAMME (COURSE CURRICULUM)</t>
  </si>
  <si>
    <t>NOT: BU DERS PLANI xx.01.2021 TARİH VE 2021/xx SAYILI KARAR İLE ÜNİVERSİTE YÖNETİM  KURULUNDA REVİZE EDİLMİŞTİR.</t>
  </si>
  <si>
    <t xml:space="preserve">I. YEAR/FRESHMEN </t>
  </si>
  <si>
    <t xml:space="preserve">I. SEMESTER (FALL) </t>
  </si>
  <si>
    <t xml:space="preserve">II. SEMESTER (SPRING) </t>
  </si>
  <si>
    <t>Code</t>
  </si>
  <si>
    <t>Course Name</t>
  </si>
  <si>
    <t>T</t>
  </si>
  <si>
    <t>P</t>
  </si>
  <si>
    <t>L</t>
  </si>
  <si>
    <t>C</t>
  </si>
  <si>
    <t>ECTS</t>
  </si>
  <si>
    <t>Prerequsities</t>
  </si>
  <si>
    <t>MATH 111</t>
  </si>
  <si>
    <t>Mathematics-I</t>
  </si>
  <si>
    <t>None</t>
  </si>
  <si>
    <t>MATH 121</t>
  </si>
  <si>
    <t>Mathematics-II</t>
  </si>
  <si>
    <t>PHYS 111</t>
  </si>
  <si>
    <t>Physics-I</t>
  </si>
  <si>
    <t>PHYS 121</t>
  </si>
  <si>
    <t>Physics-II</t>
  </si>
  <si>
    <t>PHYS 111L</t>
  </si>
  <si>
    <t>Physics-I (Lab.)</t>
  </si>
  <si>
    <t>PHYS 121L</t>
  </si>
  <si>
    <t>Physics-II (Lab.)</t>
  </si>
  <si>
    <t>CHEM 112</t>
  </si>
  <si>
    <t>Chemistry</t>
  </si>
  <si>
    <t>SMME121</t>
  </si>
  <si>
    <t>Maritime English for Marine Engineers-II</t>
  </si>
  <si>
    <t>SMME112</t>
  </si>
  <si>
    <t>CHEM 112L</t>
  </si>
  <si>
    <t>Chemistry Lab</t>
  </si>
  <si>
    <t>SMME122</t>
  </si>
  <si>
    <t>Material Science</t>
  </si>
  <si>
    <t>SMME111Y</t>
  </si>
  <si>
    <t xml:space="preserve">Introduction to Marine Engineering </t>
  </si>
  <si>
    <t>SMME123</t>
  </si>
  <si>
    <t>Computer Aided Technical Drawing</t>
  </si>
  <si>
    <t>SMME112Y</t>
  </si>
  <si>
    <t>Maritime English for Marine Engineers-I</t>
  </si>
  <si>
    <t>MF121</t>
  </si>
  <si>
    <t xml:space="preserve">Statics </t>
  </si>
  <si>
    <t>SMME113Y</t>
  </si>
  <si>
    <t>Workshop and Manufacturing Process</t>
  </si>
  <si>
    <t>MF111</t>
  </si>
  <si>
    <t>Computer Technologies and Programming</t>
  </si>
  <si>
    <t>STCW 112</t>
  </si>
  <si>
    <t>Survival At Sea</t>
  </si>
  <si>
    <t>STCW 122</t>
  </si>
  <si>
    <t>Proficiency of Survival Crafts</t>
  </si>
  <si>
    <t>STCW 113</t>
  </si>
  <si>
    <t>Basic Fire Fighting</t>
  </si>
  <si>
    <t>STCW 123</t>
  </si>
  <si>
    <t>Elementary First Aid</t>
  </si>
  <si>
    <t>STCW 114</t>
  </si>
  <si>
    <t>Personnel Safety and Social Responsibility</t>
  </si>
  <si>
    <t>STCW 124</t>
  </si>
  <si>
    <t>Combined Ship Security Dutites</t>
  </si>
  <si>
    <t>ATACO1</t>
  </si>
  <si>
    <t>Atatürk's Principles&amp;History of Turkish Revolution-I</t>
  </si>
  <si>
    <t>CARCO1</t>
  </si>
  <si>
    <t>Carreer Planning</t>
  </si>
  <si>
    <t>TURCO1*</t>
  </si>
  <si>
    <t>Turkish-I</t>
  </si>
  <si>
    <t>Humanities or Social Sciences Elective Courses</t>
  </si>
  <si>
    <t>ATF101**</t>
  </si>
  <si>
    <t>Academic Turkish for Foreign Students</t>
  </si>
  <si>
    <t>*</t>
  </si>
  <si>
    <t>Compusory for Turkish Students</t>
  </si>
  <si>
    <t>**</t>
  </si>
  <si>
    <t>Compusory for Foreign Students</t>
  </si>
  <si>
    <t>CLASS HOURS PER WEEK/TOTAL CREDITS/TOTAL ECTS</t>
  </si>
  <si>
    <t>SMME120: I. WORKSHOP SKILLS TRAINING (3 Months-NC)</t>
  </si>
  <si>
    <r>
      <t xml:space="preserve">To get at least "FF" or "NP"  from </t>
    </r>
    <r>
      <rPr>
        <b/>
        <sz val="12"/>
        <color rgb="FFFF0000"/>
        <rFont val="Times New Roman"/>
        <family val="1"/>
        <charset val="162"/>
      </rPr>
      <t>SMME113Y</t>
    </r>
  </si>
  <si>
    <t xml:space="preserve">2.YEAR/SOPHOMORE </t>
  </si>
  <si>
    <t xml:space="preserve">III. SEMESTER (FALL) </t>
  </si>
  <si>
    <t>IV. SEMESTER (SPRING)</t>
  </si>
  <si>
    <t>MATH211Y</t>
  </si>
  <si>
    <t>Linear Algebra</t>
  </si>
  <si>
    <t>MATH221Y</t>
  </si>
  <si>
    <t>Differential Equations</t>
  </si>
  <si>
    <t>MATH121</t>
  </si>
  <si>
    <t>SMME211</t>
  </si>
  <si>
    <t>Engineering Thermodynamics</t>
  </si>
  <si>
    <t>SMME221</t>
  </si>
  <si>
    <t>Marine Diesel Engines-II</t>
  </si>
  <si>
    <t>SMME215</t>
  </si>
  <si>
    <t>SMME212</t>
  </si>
  <si>
    <t>Strength of Materials</t>
  </si>
  <si>
    <t>SMME222</t>
  </si>
  <si>
    <t>Fluid Mechanics</t>
  </si>
  <si>
    <t>SMME213</t>
  </si>
  <si>
    <t>Maritime English for Marine Engineers-III</t>
  </si>
  <si>
    <t>SMME223</t>
  </si>
  <si>
    <t>Marine Auxiliary Machinery-II</t>
  </si>
  <si>
    <t>SMME214</t>
  </si>
  <si>
    <t>Marine Auxiliary Machinery-I</t>
  </si>
  <si>
    <t>SMME224</t>
  </si>
  <si>
    <t>Marine Engine Operations and Maintenance</t>
  </si>
  <si>
    <t>Marine Diesel Engines-I</t>
  </si>
  <si>
    <t>MF221</t>
  </si>
  <si>
    <t>Electronics</t>
  </si>
  <si>
    <t>SMME216</t>
  </si>
  <si>
    <t>Marine Electrotechnology-I</t>
  </si>
  <si>
    <t>MF222</t>
  </si>
  <si>
    <t>Dynamics</t>
  </si>
  <si>
    <t>PHYS111</t>
  </si>
  <si>
    <t>SMME217</t>
  </si>
  <si>
    <t xml:space="preserve">Emergency Response Procedures </t>
  </si>
  <si>
    <t>MF223</t>
  </si>
  <si>
    <t>Introduction to Maritime Law</t>
  </si>
  <si>
    <t>ATA211Y</t>
  </si>
  <si>
    <t>Atatürk's Principles&amp;History of Turkish Revolution-II</t>
  </si>
  <si>
    <t>MF224</t>
  </si>
  <si>
    <t xml:space="preserve">Water Sports </t>
  </si>
  <si>
    <t>TURK211Y</t>
  </si>
  <si>
    <t>Turkish-II</t>
  </si>
  <si>
    <t>STCW 212</t>
  </si>
  <si>
    <t>Advanced Fire Figthing</t>
  </si>
  <si>
    <t>STCW 213</t>
  </si>
  <si>
    <t>Medical Care Onboard Ships</t>
  </si>
  <si>
    <t>SMME220: II. WORKSHOP SKILLS TRAINING (3 Months-NC)</t>
  </si>
  <si>
    <t>To get at least "DD"  from SMME113</t>
  </si>
  <si>
    <t xml:space="preserve">3.YEAR/JUNIOR </t>
  </si>
  <si>
    <t xml:space="preserve">V. SEMESTER (FALL) </t>
  </si>
  <si>
    <t>VI. SEMESTER (SPRING)</t>
  </si>
  <si>
    <t>SMME311</t>
  </si>
  <si>
    <t>Heat Transfer</t>
  </si>
  <si>
    <t>SMME320</t>
  </si>
  <si>
    <t>SEA TERM-On Board Training</t>
  </si>
  <si>
    <t>SMME312</t>
  </si>
  <si>
    <t>Design of Machine Elements</t>
  </si>
  <si>
    <t>MATH222Y</t>
  </si>
  <si>
    <t>Probability and Statistics</t>
  </si>
  <si>
    <t>SMME313</t>
  </si>
  <si>
    <t>International Maritime Conventions</t>
  </si>
  <si>
    <t>1. At least 90 days workshop training is required in total.
2. To get at least "DD" from SMME113, SMME214, SMME215, SMME216, SMME217, SMME221, SMME223, SMME224, SMME315, SMME316, SMME318 lectures.</t>
  </si>
  <si>
    <t>SMME314</t>
  </si>
  <si>
    <t>Engine Room Simulator-I</t>
  </si>
  <si>
    <t>SMME111</t>
  </si>
  <si>
    <t>SMME315</t>
  </si>
  <si>
    <t>Marine Engineering Watchkeeping</t>
  </si>
  <si>
    <t>SMME316</t>
  </si>
  <si>
    <t>Automatic Control</t>
  </si>
  <si>
    <t>SMME317</t>
  </si>
  <si>
    <t>Quality and Safety Management</t>
  </si>
  <si>
    <t>SMME318</t>
  </si>
  <si>
    <t>Naval Architecture and Ship Stability</t>
  </si>
  <si>
    <t>Elective Faculty Course</t>
  </si>
  <si>
    <t xml:space="preserve">4. YEAR/SENIOR </t>
  </si>
  <si>
    <t xml:space="preserve">VII. SEMESTER (FALL) </t>
  </si>
  <si>
    <t xml:space="preserve">VIII. SEMESTER (SPRING) </t>
  </si>
  <si>
    <t>SMME411</t>
  </si>
  <si>
    <t>Marine Steam and Gas Turbine Propulsion</t>
  </si>
  <si>
    <t>SMME421</t>
  </si>
  <si>
    <t>Refrigeration and Air Conditioning</t>
  </si>
  <si>
    <t>SMME412</t>
  </si>
  <si>
    <t>Numerical Analysis for Engineers</t>
  </si>
  <si>
    <t>SMME422</t>
  </si>
  <si>
    <t>Marine Electrotechnology-II</t>
  </si>
  <si>
    <t>SMME413Y</t>
  </si>
  <si>
    <t>Diesel Engine Operations and Maintenance</t>
  </si>
  <si>
    <t>SMME423</t>
  </si>
  <si>
    <t>Hydraulic and Pneumatic Control</t>
  </si>
  <si>
    <t>MF412</t>
  </si>
  <si>
    <t>Business Law</t>
  </si>
  <si>
    <t>SMME424Y</t>
  </si>
  <si>
    <t>Engine Room Simulator-II</t>
  </si>
  <si>
    <t>MF411</t>
  </si>
  <si>
    <t>Leadership, Organization and Management</t>
  </si>
  <si>
    <t>SMME425</t>
  </si>
  <si>
    <t>Survey Procedures</t>
  </si>
  <si>
    <t>MF418Y</t>
  </si>
  <si>
    <t xml:space="preserve">Research &amp; Presentation Techniques </t>
  </si>
  <si>
    <t>MF428</t>
  </si>
  <si>
    <t xml:space="preserve">Design Project </t>
  </si>
  <si>
    <t>1) to get at least "DD" from MF418
2) to be enrolled to SMME320
3) to be at least 7th semester and have completed min. 120 AKTS</t>
  </si>
  <si>
    <t>Elective Department Course</t>
  </si>
  <si>
    <t>SMME427</t>
  </si>
  <si>
    <t>Maritime English for Marine Engineers-IV</t>
  </si>
  <si>
    <t>Free Elective</t>
  </si>
  <si>
    <t>Humanities and Social Sciences Elective Courses</t>
  </si>
  <si>
    <t>Total Number of Courses</t>
  </si>
  <si>
    <t>Güz dönemi açılacak AKTS</t>
  </si>
  <si>
    <t>Total Class Hours Per Week</t>
  </si>
  <si>
    <t xml:space="preserve">SMME 320 excluded </t>
  </si>
  <si>
    <t>Güz dönemi açıılacak online AKTS</t>
  </si>
  <si>
    <t>Total Credits</t>
  </si>
  <si>
    <t>Güz dönemi ORAN</t>
  </si>
  <si>
    <t>Total ECTS</t>
  </si>
  <si>
    <t>Marine Engineering Elective Courses</t>
  </si>
  <si>
    <t>Elective Faculty Courses</t>
  </si>
  <si>
    <t>HSS 001</t>
  </si>
  <si>
    <t>Humanity and Society</t>
  </si>
  <si>
    <t>N/A</t>
  </si>
  <si>
    <t>MF001</t>
  </si>
  <si>
    <t>Ballast and Waste Water Treatment</t>
  </si>
  <si>
    <t>HSS 002</t>
  </si>
  <si>
    <t>Philosophy and Science</t>
  </si>
  <si>
    <t>MF002</t>
  </si>
  <si>
    <t>Marine Biology</t>
  </si>
  <si>
    <t>HSS 003</t>
  </si>
  <si>
    <t>History of Culture</t>
  </si>
  <si>
    <t>MF003</t>
  </si>
  <si>
    <t>Fundamentals of Shipping</t>
  </si>
  <si>
    <t>HSS 004</t>
  </si>
  <si>
    <t>History of Science and Technology</t>
  </si>
  <si>
    <t>MF004</t>
  </si>
  <si>
    <t>Marine Environmental Management</t>
  </si>
  <si>
    <t>HSS 005</t>
  </si>
  <si>
    <t>Engineering Ethics</t>
  </si>
  <si>
    <t>MF006</t>
  </si>
  <si>
    <t>Port and Terminal Operations Management</t>
  </si>
  <si>
    <t>HSS 006</t>
  </si>
  <si>
    <t>French I</t>
  </si>
  <si>
    <t>MF007</t>
  </si>
  <si>
    <t>Project Management</t>
  </si>
  <si>
    <t>HSS 007</t>
  </si>
  <si>
    <t>French II</t>
  </si>
  <si>
    <t>MF008</t>
  </si>
  <si>
    <t>Research Methodology</t>
  </si>
  <si>
    <t>HSS 008</t>
  </si>
  <si>
    <t>Basic Russian I</t>
  </si>
  <si>
    <t>MF009</t>
  </si>
  <si>
    <t>Energy Management Onboard Ships</t>
  </si>
  <si>
    <t>HSS 009</t>
  </si>
  <si>
    <t>Basic Russian II</t>
  </si>
  <si>
    <t>Elective Department Courses</t>
  </si>
  <si>
    <t>HSS 010</t>
  </si>
  <si>
    <t>Basic Chinese I</t>
  </si>
  <si>
    <t>HSS 011</t>
  </si>
  <si>
    <t>Basic Chinese II</t>
  </si>
  <si>
    <t>SMME001</t>
  </si>
  <si>
    <t>Modelling of Internal Combustion Engines</t>
  </si>
  <si>
    <t>HSS 012</t>
  </si>
  <si>
    <t xml:space="preserve">Introduction to Economics </t>
  </si>
  <si>
    <t>SMME002</t>
  </si>
  <si>
    <t>Propulsion Engineering</t>
  </si>
  <si>
    <t>HSS 013</t>
  </si>
  <si>
    <t>Introduction to Management</t>
  </si>
  <si>
    <t>SMME003</t>
  </si>
  <si>
    <t xml:space="preserve">Marine Salvage Operations </t>
  </si>
  <si>
    <t>HSS 014</t>
  </si>
  <si>
    <t>Organizational Psychology</t>
  </si>
  <si>
    <t>SMME004</t>
  </si>
  <si>
    <t xml:space="preserve">Electrical Machines and Control Systems </t>
  </si>
  <si>
    <t>HSS 015</t>
  </si>
  <si>
    <t>Fundamentals of Law</t>
  </si>
  <si>
    <t>SMME005</t>
  </si>
  <si>
    <t>Renewable Energy Sources</t>
  </si>
  <si>
    <t>HSS 016</t>
  </si>
  <si>
    <t>International Trade</t>
  </si>
  <si>
    <t>SMME007</t>
  </si>
  <si>
    <t>Operational Research</t>
  </si>
  <si>
    <t>HSS 017</t>
  </si>
  <si>
    <t>Maritime History and Culture</t>
  </si>
  <si>
    <t>Free Elective Courses</t>
  </si>
  <si>
    <t>HSS 018</t>
  </si>
  <si>
    <t>Tanker Familiarization</t>
  </si>
  <si>
    <t>HSS 019</t>
  </si>
  <si>
    <t>Nano Science and Nano Technology</t>
  </si>
  <si>
    <t>FE101</t>
  </si>
  <si>
    <t>Volunteering Practices</t>
  </si>
  <si>
    <t>Course Group</t>
  </si>
  <si>
    <t>HSS 121 Elective Course Group</t>
  </si>
  <si>
    <t>HSS 211 Elective Course Group</t>
  </si>
  <si>
    <t>HSS 421 Elective Course Group</t>
  </si>
  <si>
    <t>SMME112, SMME112Y</t>
  </si>
  <si>
    <t>MUAF</t>
  </si>
  <si>
    <t>SORUMLU</t>
  </si>
  <si>
    <t>1. ANADAL : DENİZ ULAŞTIRMA İŞLETME MÜHENDİSLİĞİ                                 2. ANADAL : GEMİ MAKİNELERİ İŞLETME MÜHENDİSLİĞİ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</si>
</sst>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2"/>
      <color rgb="FFFF0000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10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2" xfId="1" applyFont="1" applyFill="1" applyBorder="1"/>
    <xf numFmtId="1" fontId="2" fillId="0" borderId="12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1" fontId="3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vertical="center" wrapText="1"/>
    </xf>
    <xf numFmtId="164" fontId="2" fillId="0" borderId="7" xfId="1" applyNumberFormat="1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2" fillId="0" borderId="12" xfId="1" applyNumberFormat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vertical="center"/>
    </xf>
    <xf numFmtId="1" fontId="6" fillId="0" borderId="12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 wrapText="1"/>
    </xf>
    <xf numFmtId="1" fontId="6" fillId="0" borderId="12" xfId="1" applyNumberFormat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11" xfId="1" applyFont="1" applyFill="1" applyBorder="1" applyAlignment="1">
      <alignment vertical="center" wrapText="1"/>
    </xf>
    <xf numFmtId="1" fontId="2" fillId="0" borderId="12" xfId="1" applyNumberFormat="1" applyFont="1" applyFill="1" applyBorder="1" applyAlignment="1">
      <alignment horizontal="left" vertical="center" wrapText="1"/>
    </xf>
    <xf numFmtId="0" fontId="1" fillId="0" borderId="12" xfId="1" applyFill="1" applyBorder="1" applyAlignment="1">
      <alignment horizontal="center"/>
    </xf>
    <xf numFmtId="0" fontId="3" fillId="0" borderId="13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2" xfId="1" applyFont="1" applyBorder="1" applyAlignment="1">
      <alignment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11" fillId="4" borderId="12" xfId="1" applyFont="1" applyFill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164" fontId="11" fillId="0" borderId="12" xfId="1" applyNumberFormat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1" fillId="4" borderId="12" xfId="1" applyFont="1" applyFill="1" applyBorder="1" applyAlignment="1">
      <alignment horizontal="center" vertical="center" wrapText="1"/>
    </xf>
    <xf numFmtId="164" fontId="11" fillId="4" borderId="12" xfId="1" applyNumberFormat="1" applyFont="1" applyFill="1" applyBorder="1" applyAlignment="1">
      <alignment horizontal="center" vertical="center" wrapText="1"/>
    </xf>
    <xf numFmtId="1" fontId="11" fillId="4" borderId="12" xfId="1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0" fontId="11" fillId="3" borderId="12" xfId="1" applyFont="1" applyFill="1" applyBorder="1" applyAlignment="1">
      <alignment horizontal="center" vertical="center" wrapText="1"/>
    </xf>
    <xf numFmtId="164" fontId="11" fillId="3" borderId="12" xfId="1" applyNumberFormat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1" fontId="11" fillId="3" borderId="12" xfId="1" applyNumberFormat="1" applyFont="1" applyFill="1" applyBorder="1" applyAlignment="1">
      <alignment horizontal="center" vertical="center" wrapText="1"/>
    </xf>
    <xf numFmtId="1" fontId="11" fillId="0" borderId="17" xfId="1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3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1" fillId="0" borderId="12" xfId="1" applyFont="1" applyBorder="1"/>
    <xf numFmtId="0" fontId="13" fillId="0" borderId="12" xfId="1" applyFont="1" applyBorder="1" applyAlignment="1">
      <alignment horizontal="center" vertical="center" wrapText="1"/>
    </xf>
    <xf numFmtId="1" fontId="11" fillId="0" borderId="12" xfId="1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0" fontId="14" fillId="0" borderId="16" xfId="1" applyFont="1" applyBorder="1"/>
    <xf numFmtId="0" fontId="14" fillId="0" borderId="12" xfId="1" applyFont="1" applyBorder="1" applyAlignment="1">
      <alignment vertical="center"/>
    </xf>
    <xf numFmtId="0" fontId="11" fillId="0" borderId="16" xfId="1" applyFont="1" applyBorder="1" applyAlignment="1">
      <alignment horizontal="left" vertical="center" wrapText="1"/>
    </xf>
    <xf numFmtId="164" fontId="11" fillId="0" borderId="12" xfId="1" applyNumberFormat="1" applyFont="1" applyBorder="1" applyAlignment="1">
      <alignment vertical="center" wrapText="1"/>
    </xf>
    <xf numFmtId="0" fontId="14" fillId="0" borderId="17" xfId="1" applyFont="1" applyBorder="1" applyAlignment="1">
      <alignment horizontal="center" vertical="center" wrapText="1"/>
    </xf>
    <xf numFmtId="164" fontId="12" fillId="0" borderId="12" xfId="1" applyNumberFormat="1" applyFont="1" applyBorder="1" applyAlignment="1">
      <alignment horizontal="center" vertical="center" wrapText="1"/>
    </xf>
    <xf numFmtId="1" fontId="12" fillId="0" borderId="12" xfId="1" applyNumberFormat="1" applyFont="1" applyBorder="1" applyAlignment="1">
      <alignment horizontal="center" vertical="center" wrapText="1"/>
    </xf>
    <xf numFmtId="1" fontId="12" fillId="0" borderId="17" xfId="1" applyNumberFormat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164" fontId="12" fillId="0" borderId="10" xfId="1" applyNumberFormat="1" applyFont="1" applyBorder="1" applyAlignment="1">
      <alignment horizontal="center" vertical="center" wrapText="1"/>
    </xf>
    <xf numFmtId="1" fontId="12" fillId="0" borderId="10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1" fontId="12" fillId="0" borderId="19" xfId="1" applyNumberFormat="1" applyFont="1" applyBorder="1" applyAlignment="1">
      <alignment horizontal="center"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22" xfId="1" applyFont="1" applyFill="1" applyBorder="1"/>
    <xf numFmtId="0" fontId="13" fillId="2" borderId="11" xfId="0" applyFont="1" applyFill="1" applyBorder="1" applyAlignment="1">
      <alignment vertical="center" wrapText="1"/>
    </xf>
    <xf numFmtId="165" fontId="13" fillId="2" borderId="17" xfId="1" applyNumberFormat="1" applyFont="1" applyFill="1" applyBorder="1"/>
    <xf numFmtId="0" fontId="13" fillId="2" borderId="17" xfId="1" applyFont="1" applyFill="1" applyBorder="1"/>
    <xf numFmtId="1" fontId="11" fillId="0" borderId="2" xfId="1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1" fontId="2" fillId="0" borderId="9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vertical="center"/>
    </xf>
    <xf numFmtId="0" fontId="2" fillId="8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3" fillId="9" borderId="1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1" fillId="8" borderId="12" xfId="1" applyFont="1" applyFill="1" applyBorder="1" applyAlignment="1">
      <alignment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10" borderId="12" xfId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3" fontId="7" fillId="0" borderId="26" xfId="0" applyNumberFormat="1" applyFont="1" applyBorder="1" applyAlignment="1">
      <alignment horizontal="center"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" fontId="7" fillId="0" borderId="2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1" fontId="7" fillId="0" borderId="12" xfId="0" applyNumberFormat="1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1" fontId="17" fillId="3" borderId="12" xfId="0" applyNumberFormat="1" applyFont="1" applyFill="1" applyBorder="1" applyAlignment="1">
      <alignment horizontal="center" vertical="center" wrapText="1"/>
    </xf>
    <xf numFmtId="1" fontId="18" fillId="11" borderId="12" xfId="0" applyNumberFormat="1" applyFont="1" applyFill="1" applyBorder="1" applyAlignment="1">
      <alignment horizontal="center" vertical="center" wrapText="1"/>
    </xf>
    <xf numFmtId="1" fontId="17" fillId="11" borderId="1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9" borderId="12" xfId="1" applyFont="1" applyFill="1" applyBorder="1" applyAlignment="1">
      <alignment horizontal="center" vertical="center" wrapText="1"/>
    </xf>
    <xf numFmtId="0" fontId="12" fillId="9" borderId="16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12" fillId="9" borderId="13" xfId="1" applyFont="1" applyFill="1" applyBorder="1" applyAlignment="1">
      <alignment horizontal="center" vertical="center" wrapText="1"/>
    </xf>
    <xf numFmtId="0" fontId="12" fillId="9" borderId="18" xfId="1" applyFont="1" applyFill="1" applyBorder="1" applyAlignment="1">
      <alignment horizontal="center" vertical="center" wrapText="1"/>
    </xf>
    <xf numFmtId="0" fontId="12" fillId="6" borderId="20" xfId="1" applyFont="1" applyFill="1" applyBorder="1" applyAlignment="1">
      <alignment horizontal="center" vertical="center"/>
    </xf>
    <xf numFmtId="0" fontId="12" fillId="6" borderId="10" xfId="1" applyFont="1" applyFill="1" applyBorder="1" applyAlignment="1">
      <alignment horizontal="center" vertical="center"/>
    </xf>
    <xf numFmtId="0" fontId="12" fillId="6" borderId="11" xfId="1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horizontal="center"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5" fontId="12" fillId="0" borderId="9" xfId="1" applyNumberFormat="1" applyFont="1" applyBorder="1" applyAlignment="1">
      <alignment horizontal="center" vertical="center" wrapText="1"/>
    </xf>
    <xf numFmtId="165" fontId="12" fillId="0" borderId="10" xfId="1" applyNumberFormat="1" applyFont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topLeftCell="J74" zoomScale="85" zoomScaleNormal="85" zoomScaleSheetLayoutView="85" workbookViewId="0">
      <selection activeCell="S81" sqref="S81"/>
    </sheetView>
  </sheetViews>
  <sheetFormatPr defaultColWidth="8.85546875" defaultRowHeight="15" x14ac:dyDescent="0.25"/>
  <cols>
    <col min="1" max="1" width="16.85546875" style="64" customWidth="1"/>
    <col min="2" max="2" width="43.28515625" style="64" customWidth="1"/>
    <col min="3" max="3" width="6.85546875" style="64" bestFit="1" customWidth="1"/>
    <col min="4" max="4" width="6.28515625" style="64" customWidth="1"/>
    <col min="5" max="5" width="5.140625" style="64" customWidth="1"/>
    <col min="6" max="6" width="6.28515625" style="64" customWidth="1"/>
    <col min="7" max="7" width="8" style="64" bestFit="1" customWidth="1"/>
    <col min="8" max="9" width="16.140625" style="64" customWidth="1"/>
    <col min="10" max="10" width="4.28515625" style="64" customWidth="1"/>
    <col min="11" max="11" width="15.85546875" style="64" customWidth="1"/>
    <col min="12" max="12" width="52.7109375" style="64" customWidth="1"/>
    <col min="13" max="13" width="10.28515625" style="64" bestFit="1" customWidth="1"/>
    <col min="14" max="16" width="6.28515625" style="64" customWidth="1"/>
    <col min="17" max="17" width="8" style="64" bestFit="1" customWidth="1"/>
    <col min="18" max="18" width="27.42578125" style="64" customWidth="1"/>
    <col min="19" max="19" width="35.42578125" style="64" customWidth="1"/>
    <col min="20" max="16384" width="8.85546875" style="64"/>
  </cols>
  <sheetData>
    <row r="1" spans="1:19" ht="15.75" x14ac:dyDescent="0.25">
      <c r="A1" s="1"/>
      <c r="B1" s="2"/>
      <c r="C1" s="2"/>
      <c r="D1" s="2"/>
      <c r="E1" s="2"/>
      <c r="F1" s="3"/>
      <c r="G1" s="3"/>
      <c r="H1" s="3"/>
      <c r="I1" s="3"/>
      <c r="J1" s="2"/>
      <c r="K1" s="1"/>
      <c r="L1" s="2"/>
      <c r="M1" s="2"/>
      <c r="N1" s="2"/>
      <c r="O1" s="2"/>
      <c r="P1" s="4"/>
      <c r="Q1" s="4"/>
      <c r="R1" s="2"/>
    </row>
    <row r="2" spans="1:19" ht="15.75" x14ac:dyDescent="0.25">
      <c r="A2" s="216" t="s">
        <v>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8"/>
    </row>
    <row r="3" spans="1:19" ht="15.75" x14ac:dyDescent="0.25">
      <c r="A3" s="219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</row>
    <row r="4" spans="1:19" ht="15.75" x14ac:dyDescent="0.25">
      <c r="A4" s="219" t="s">
        <v>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1"/>
    </row>
    <row r="5" spans="1:19" ht="15.75" x14ac:dyDescent="0.25">
      <c r="A5" s="219" t="s">
        <v>3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1"/>
    </row>
    <row r="6" spans="1:19" s="188" customFormat="1" ht="15" customHeight="1" x14ac:dyDescent="0.25">
      <c r="A6" s="225" t="s">
        <v>274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187"/>
    </row>
    <row r="7" spans="1:19" ht="15.75" x14ac:dyDescent="0.25">
      <c r="A7" s="222" t="s">
        <v>4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4"/>
    </row>
    <row r="8" spans="1:19" ht="15.75" customHeight="1" x14ac:dyDescent="0.25">
      <c r="A8" s="193" t="s">
        <v>5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</row>
    <row r="9" spans="1:19" ht="15.75" customHeight="1" x14ac:dyDescent="0.25">
      <c r="A9" s="194" t="s">
        <v>6</v>
      </c>
      <c r="B9" s="195"/>
      <c r="C9" s="195"/>
      <c r="D9" s="195"/>
      <c r="E9" s="195"/>
      <c r="F9" s="195"/>
      <c r="G9" s="195"/>
      <c r="H9" s="195"/>
      <c r="I9" s="143"/>
      <c r="J9" s="139"/>
      <c r="K9" s="196" t="s">
        <v>7</v>
      </c>
      <c r="L9" s="196"/>
      <c r="M9" s="196"/>
      <c r="N9" s="196"/>
      <c r="O9" s="196"/>
      <c r="P9" s="196"/>
      <c r="Q9" s="196"/>
      <c r="R9" s="197"/>
    </row>
    <row r="10" spans="1:19" ht="16.5" customHeight="1" x14ac:dyDescent="0.25">
      <c r="A10" s="70" t="s">
        <v>8</v>
      </c>
      <c r="B10" s="71" t="s">
        <v>9</v>
      </c>
      <c r="C10" s="148" t="s">
        <v>10</v>
      </c>
      <c r="D10" s="148" t="s">
        <v>11</v>
      </c>
      <c r="E10" s="148" t="s">
        <v>12</v>
      </c>
      <c r="F10" s="148" t="s">
        <v>13</v>
      </c>
      <c r="G10" s="148" t="s">
        <v>14</v>
      </c>
      <c r="H10" s="148" t="s">
        <v>15</v>
      </c>
      <c r="I10" s="127"/>
      <c r="J10" s="140"/>
      <c r="K10" s="72" t="s">
        <v>8</v>
      </c>
      <c r="L10" s="71" t="s">
        <v>9</v>
      </c>
      <c r="M10" s="148" t="s">
        <v>10</v>
      </c>
      <c r="N10" s="148" t="s">
        <v>11</v>
      </c>
      <c r="O10" s="148" t="s">
        <v>12</v>
      </c>
      <c r="P10" s="148" t="s">
        <v>13</v>
      </c>
      <c r="Q10" s="148" t="s">
        <v>14</v>
      </c>
      <c r="R10" s="69" t="s">
        <v>15</v>
      </c>
    </row>
    <row r="11" spans="1:19" ht="16.5" customHeight="1" x14ac:dyDescent="0.25">
      <c r="A11" s="73" t="s">
        <v>16</v>
      </c>
      <c r="B11" s="153" t="s">
        <v>17</v>
      </c>
      <c r="C11" s="155">
        <v>3</v>
      </c>
      <c r="D11" s="154">
        <v>2</v>
      </c>
      <c r="E11" s="75">
        <v>0</v>
      </c>
      <c r="F11" s="76">
        <f t="shared" ref="F11:F24" si="0">C11+D11/2+E11/2</f>
        <v>4</v>
      </c>
      <c r="G11" s="77">
        <v>6</v>
      </c>
      <c r="H11" s="77" t="s">
        <v>18</v>
      </c>
      <c r="I11" s="184" t="s">
        <v>272</v>
      </c>
      <c r="J11" s="141"/>
      <c r="K11" s="78" t="s">
        <v>19</v>
      </c>
      <c r="L11" s="74" t="s">
        <v>20</v>
      </c>
      <c r="M11" s="79">
        <v>3</v>
      </c>
      <c r="N11" s="79">
        <v>2</v>
      </c>
      <c r="O11" s="79"/>
      <c r="P11" s="80">
        <f>M11+N11/2+O11/2</f>
        <v>4</v>
      </c>
      <c r="Q11" s="81">
        <v>6</v>
      </c>
      <c r="R11" s="82" t="s">
        <v>16</v>
      </c>
      <c r="S11" s="184" t="s">
        <v>272</v>
      </c>
    </row>
    <row r="12" spans="1:19" ht="16.5" customHeight="1" x14ac:dyDescent="0.25">
      <c r="A12" s="73" t="s">
        <v>21</v>
      </c>
      <c r="B12" s="87" t="s">
        <v>22</v>
      </c>
      <c r="C12" s="75">
        <v>3</v>
      </c>
      <c r="D12" s="75">
        <v>0</v>
      </c>
      <c r="E12" s="75">
        <v>0</v>
      </c>
      <c r="F12" s="76">
        <f t="shared" si="0"/>
        <v>3</v>
      </c>
      <c r="G12" s="77">
        <v>4</v>
      </c>
      <c r="H12" s="77" t="s">
        <v>18</v>
      </c>
      <c r="I12" s="184" t="s">
        <v>272</v>
      </c>
      <c r="J12" s="141"/>
      <c r="K12" s="78" t="s">
        <v>23</v>
      </c>
      <c r="L12" s="74" t="s">
        <v>24</v>
      </c>
      <c r="M12" s="79">
        <v>3</v>
      </c>
      <c r="N12" s="79">
        <v>0</v>
      </c>
      <c r="O12" s="79"/>
      <c r="P12" s="80">
        <f>M12+N12/2+O12/2</f>
        <v>3</v>
      </c>
      <c r="Q12" s="81">
        <v>4</v>
      </c>
      <c r="R12" s="82" t="s">
        <v>21</v>
      </c>
      <c r="S12" s="184" t="s">
        <v>272</v>
      </c>
    </row>
    <row r="13" spans="1:19" ht="16.5" customHeight="1" x14ac:dyDescent="0.25">
      <c r="A13" s="73" t="s">
        <v>25</v>
      </c>
      <c r="B13" s="74" t="s">
        <v>26</v>
      </c>
      <c r="C13" s="75">
        <v>0</v>
      </c>
      <c r="D13" s="75">
        <v>0</v>
      </c>
      <c r="E13" s="75">
        <v>2</v>
      </c>
      <c r="F13" s="76">
        <f t="shared" si="0"/>
        <v>1</v>
      </c>
      <c r="G13" s="77">
        <v>1</v>
      </c>
      <c r="H13" s="77" t="s">
        <v>18</v>
      </c>
      <c r="I13" s="184" t="s">
        <v>272</v>
      </c>
      <c r="J13" s="141"/>
      <c r="K13" s="78" t="s">
        <v>27</v>
      </c>
      <c r="L13" s="137" t="s">
        <v>28</v>
      </c>
      <c r="M13" s="79">
        <v>0</v>
      </c>
      <c r="N13" s="79">
        <v>0</v>
      </c>
      <c r="O13" s="79">
        <v>2</v>
      </c>
      <c r="P13" s="80">
        <f>M13+N13/2+O13/2</f>
        <v>1</v>
      </c>
      <c r="Q13" s="81">
        <v>1</v>
      </c>
      <c r="R13" s="82" t="s">
        <v>25</v>
      </c>
      <c r="S13" s="184" t="s">
        <v>272</v>
      </c>
    </row>
    <row r="14" spans="1:19" ht="16.5" customHeight="1" x14ac:dyDescent="0.25">
      <c r="A14" s="83" t="s">
        <v>29</v>
      </c>
      <c r="B14" s="87" t="s">
        <v>30</v>
      </c>
      <c r="C14" s="84">
        <v>3</v>
      </c>
      <c r="D14" s="84">
        <v>0</v>
      </c>
      <c r="E14" s="84">
        <v>0</v>
      </c>
      <c r="F14" s="85">
        <f t="shared" si="0"/>
        <v>3</v>
      </c>
      <c r="G14" s="84">
        <v>4</v>
      </c>
      <c r="H14" s="77" t="s">
        <v>18</v>
      </c>
      <c r="I14" s="184" t="s">
        <v>272</v>
      </c>
      <c r="J14" s="141"/>
      <c r="K14" s="86" t="s">
        <v>31</v>
      </c>
      <c r="L14" s="137" t="s">
        <v>32</v>
      </c>
      <c r="M14" s="79">
        <v>2</v>
      </c>
      <c r="N14" s="79">
        <v>0</v>
      </c>
      <c r="O14" s="79"/>
      <c r="P14" s="79">
        <v>2</v>
      </c>
      <c r="Q14" s="79">
        <v>2</v>
      </c>
      <c r="R14" s="157" t="s">
        <v>271</v>
      </c>
      <c r="S14" s="184" t="s">
        <v>272</v>
      </c>
    </row>
    <row r="15" spans="1:19" ht="16.5" customHeight="1" x14ac:dyDescent="0.25">
      <c r="A15" s="83" t="s">
        <v>34</v>
      </c>
      <c r="B15" s="74" t="s">
        <v>35</v>
      </c>
      <c r="C15" s="84">
        <v>0</v>
      </c>
      <c r="D15" s="84">
        <v>0</v>
      </c>
      <c r="E15" s="84">
        <v>2</v>
      </c>
      <c r="F15" s="85">
        <f t="shared" si="0"/>
        <v>1</v>
      </c>
      <c r="G15" s="84">
        <v>1</v>
      </c>
      <c r="H15" s="77"/>
      <c r="I15" s="184" t="s">
        <v>272</v>
      </c>
      <c r="J15" s="141"/>
      <c r="K15" s="86" t="s">
        <v>36</v>
      </c>
      <c r="L15" s="137" t="s">
        <v>37</v>
      </c>
      <c r="M15" s="79">
        <v>2</v>
      </c>
      <c r="N15" s="79">
        <v>1</v>
      </c>
      <c r="O15" s="79"/>
      <c r="P15" s="80">
        <f t="shared" ref="P15:P23" si="1">M15+N15/2+O15/2</f>
        <v>2.5</v>
      </c>
      <c r="Q15" s="81">
        <v>4</v>
      </c>
      <c r="R15" s="88" t="s">
        <v>18</v>
      </c>
      <c r="S15" s="186" t="s">
        <v>273</v>
      </c>
    </row>
    <row r="16" spans="1:19" ht="16.5" customHeight="1" x14ac:dyDescent="0.25">
      <c r="A16" s="89" t="s">
        <v>38</v>
      </c>
      <c r="B16" s="90" t="s">
        <v>39</v>
      </c>
      <c r="C16" s="75">
        <v>2</v>
      </c>
      <c r="D16" s="75">
        <v>0</v>
      </c>
      <c r="E16" s="75">
        <v>0</v>
      </c>
      <c r="F16" s="76">
        <f t="shared" si="0"/>
        <v>2</v>
      </c>
      <c r="G16" s="91">
        <v>2</v>
      </c>
      <c r="H16" s="77" t="s">
        <v>18</v>
      </c>
      <c r="I16" s="185" t="s">
        <v>273</v>
      </c>
      <c r="J16" s="141"/>
      <c r="K16" s="86" t="s">
        <v>40</v>
      </c>
      <c r="L16" s="137" t="s">
        <v>41</v>
      </c>
      <c r="M16" s="79">
        <v>1</v>
      </c>
      <c r="N16" s="79"/>
      <c r="O16" s="79">
        <v>3</v>
      </c>
      <c r="P16" s="80">
        <f t="shared" si="1"/>
        <v>2.5</v>
      </c>
      <c r="Q16" s="81">
        <v>4</v>
      </c>
      <c r="R16" s="88" t="s">
        <v>18</v>
      </c>
      <c r="S16" s="184" t="s">
        <v>272</v>
      </c>
    </row>
    <row r="17" spans="1:19" ht="16.5" customHeight="1" x14ac:dyDescent="0.25">
      <c r="A17" s="89" t="s">
        <v>42</v>
      </c>
      <c r="B17" s="87" t="s">
        <v>43</v>
      </c>
      <c r="C17" s="75">
        <v>2</v>
      </c>
      <c r="D17" s="75">
        <v>0</v>
      </c>
      <c r="E17" s="75">
        <v>0</v>
      </c>
      <c r="F17" s="76">
        <f t="shared" si="0"/>
        <v>2</v>
      </c>
      <c r="G17" s="91">
        <v>2</v>
      </c>
      <c r="H17" s="77" t="s">
        <v>18</v>
      </c>
      <c r="I17" s="184" t="s">
        <v>272</v>
      </c>
      <c r="J17" s="141"/>
      <c r="K17" s="86" t="s">
        <v>44</v>
      </c>
      <c r="L17" s="137" t="s">
        <v>45</v>
      </c>
      <c r="M17" s="79">
        <v>2</v>
      </c>
      <c r="N17" s="79">
        <v>0</v>
      </c>
      <c r="O17" s="79">
        <v>0</v>
      </c>
      <c r="P17" s="80">
        <f t="shared" si="1"/>
        <v>2</v>
      </c>
      <c r="Q17" s="81">
        <v>2</v>
      </c>
      <c r="R17" s="88" t="s">
        <v>18</v>
      </c>
      <c r="S17" s="184" t="s">
        <v>272</v>
      </c>
    </row>
    <row r="18" spans="1:19" ht="16.5" customHeight="1" x14ac:dyDescent="0.25">
      <c r="A18" s="89" t="s">
        <v>46</v>
      </c>
      <c r="B18" s="74" t="s">
        <v>47</v>
      </c>
      <c r="C18" s="75">
        <v>1</v>
      </c>
      <c r="D18" s="75"/>
      <c r="E18" s="75">
        <v>3</v>
      </c>
      <c r="F18" s="75">
        <f t="shared" si="0"/>
        <v>2.5</v>
      </c>
      <c r="G18" s="84">
        <v>3</v>
      </c>
      <c r="H18" s="75" t="s">
        <v>18</v>
      </c>
      <c r="I18" s="185" t="s">
        <v>273</v>
      </c>
      <c r="J18" s="141"/>
      <c r="K18" s="86" t="s">
        <v>48</v>
      </c>
      <c r="L18" s="137" t="s">
        <v>49</v>
      </c>
      <c r="M18" s="79">
        <v>1</v>
      </c>
      <c r="N18" s="79">
        <v>0</v>
      </c>
      <c r="O18" s="79">
        <v>2</v>
      </c>
      <c r="P18" s="80">
        <f t="shared" si="1"/>
        <v>2</v>
      </c>
      <c r="Q18" s="81">
        <v>2</v>
      </c>
      <c r="R18" s="92" t="s">
        <v>18</v>
      </c>
      <c r="S18" s="184" t="s">
        <v>272</v>
      </c>
    </row>
    <row r="19" spans="1:19" ht="16.5" customHeight="1" x14ac:dyDescent="0.25">
      <c r="A19" s="73" t="s">
        <v>50</v>
      </c>
      <c r="B19" s="132" t="s">
        <v>51</v>
      </c>
      <c r="C19" s="93">
        <v>0.5</v>
      </c>
      <c r="D19" s="93">
        <v>1</v>
      </c>
      <c r="E19" s="93"/>
      <c r="F19" s="93">
        <f t="shared" si="0"/>
        <v>1</v>
      </c>
      <c r="G19" s="93">
        <v>1</v>
      </c>
      <c r="H19" s="93" t="s">
        <v>18</v>
      </c>
      <c r="I19" s="184" t="s">
        <v>272</v>
      </c>
      <c r="J19" s="141"/>
      <c r="K19" s="78" t="s">
        <v>52</v>
      </c>
      <c r="L19" s="138" t="s">
        <v>53</v>
      </c>
      <c r="M19" s="94">
        <v>0.5</v>
      </c>
      <c r="N19" s="94">
        <v>1</v>
      </c>
      <c r="O19" s="94"/>
      <c r="P19" s="94">
        <f t="shared" si="1"/>
        <v>1</v>
      </c>
      <c r="Q19" s="94">
        <v>1</v>
      </c>
      <c r="R19" s="92" t="s">
        <v>18</v>
      </c>
      <c r="S19" s="184" t="s">
        <v>272</v>
      </c>
    </row>
    <row r="20" spans="1:19" ht="16.5" customHeight="1" x14ac:dyDescent="0.25">
      <c r="A20" s="73" t="s">
        <v>54</v>
      </c>
      <c r="B20" s="132" t="s">
        <v>55</v>
      </c>
      <c r="C20" s="93">
        <v>0.5</v>
      </c>
      <c r="D20" s="93">
        <v>1</v>
      </c>
      <c r="E20" s="93"/>
      <c r="F20" s="93">
        <f t="shared" si="0"/>
        <v>1</v>
      </c>
      <c r="G20" s="93">
        <v>1</v>
      </c>
      <c r="H20" s="93" t="s">
        <v>18</v>
      </c>
      <c r="I20" s="184" t="s">
        <v>272</v>
      </c>
      <c r="J20" s="141"/>
      <c r="K20" s="78" t="s">
        <v>56</v>
      </c>
      <c r="L20" s="138" t="s">
        <v>57</v>
      </c>
      <c r="M20" s="94">
        <v>0.5</v>
      </c>
      <c r="N20" s="94">
        <v>1</v>
      </c>
      <c r="O20" s="94"/>
      <c r="P20" s="94">
        <f t="shared" si="1"/>
        <v>1</v>
      </c>
      <c r="Q20" s="94">
        <v>1</v>
      </c>
      <c r="R20" s="95" t="s">
        <v>18</v>
      </c>
      <c r="S20" s="184" t="s">
        <v>272</v>
      </c>
    </row>
    <row r="21" spans="1:19" ht="16.5" customHeight="1" x14ac:dyDescent="0.25">
      <c r="A21" s="73" t="s">
        <v>58</v>
      </c>
      <c r="B21" s="87" t="s">
        <v>59</v>
      </c>
      <c r="C21" s="93">
        <v>0.5</v>
      </c>
      <c r="D21" s="93">
        <v>1</v>
      </c>
      <c r="E21" s="93"/>
      <c r="F21" s="93">
        <f t="shared" si="0"/>
        <v>1</v>
      </c>
      <c r="G21" s="93">
        <v>1</v>
      </c>
      <c r="H21" s="93" t="s">
        <v>18</v>
      </c>
      <c r="I21" s="184" t="s">
        <v>272</v>
      </c>
      <c r="J21" s="141"/>
      <c r="K21" s="78" t="s">
        <v>60</v>
      </c>
      <c r="L21" s="78" t="s">
        <v>61</v>
      </c>
      <c r="M21" s="93">
        <v>0.5</v>
      </c>
      <c r="N21" s="93">
        <v>1</v>
      </c>
      <c r="O21" s="93"/>
      <c r="P21" s="93">
        <f t="shared" si="1"/>
        <v>1</v>
      </c>
      <c r="Q21" s="93">
        <v>1</v>
      </c>
      <c r="R21" s="95" t="s">
        <v>18</v>
      </c>
      <c r="S21" s="184" t="s">
        <v>272</v>
      </c>
    </row>
    <row r="22" spans="1:19" ht="27" customHeight="1" x14ac:dyDescent="0.25">
      <c r="A22" s="83" t="s">
        <v>62</v>
      </c>
      <c r="B22" s="87" t="s">
        <v>63</v>
      </c>
      <c r="C22" s="75">
        <v>2</v>
      </c>
      <c r="D22" s="75">
        <v>0</v>
      </c>
      <c r="E22" s="75">
        <v>0</v>
      </c>
      <c r="F22" s="75">
        <f t="shared" si="0"/>
        <v>2</v>
      </c>
      <c r="G22" s="84">
        <v>2</v>
      </c>
      <c r="H22" s="77" t="s">
        <v>18</v>
      </c>
      <c r="I22" s="184" t="s">
        <v>272</v>
      </c>
      <c r="J22" s="141"/>
      <c r="K22" s="96" t="s">
        <v>64</v>
      </c>
      <c r="L22" s="96" t="s">
        <v>65</v>
      </c>
      <c r="M22" s="97">
        <v>1</v>
      </c>
      <c r="N22" s="97">
        <v>0</v>
      </c>
      <c r="O22" s="97">
        <v>0</v>
      </c>
      <c r="P22" s="97">
        <f t="shared" si="1"/>
        <v>1</v>
      </c>
      <c r="Q22" s="97">
        <v>0</v>
      </c>
      <c r="R22" s="98" t="s">
        <v>18</v>
      </c>
      <c r="S22" s="184" t="s">
        <v>272</v>
      </c>
    </row>
    <row r="23" spans="1:19" ht="16.5" customHeight="1" x14ac:dyDescent="0.25">
      <c r="A23" s="83" t="s">
        <v>66</v>
      </c>
      <c r="B23" s="87" t="s">
        <v>67</v>
      </c>
      <c r="C23" s="75">
        <v>2</v>
      </c>
      <c r="D23" s="75">
        <v>0</v>
      </c>
      <c r="E23" s="75">
        <v>0</v>
      </c>
      <c r="F23" s="75">
        <f t="shared" si="0"/>
        <v>2</v>
      </c>
      <c r="G23" s="84">
        <v>2</v>
      </c>
      <c r="H23" s="77" t="s">
        <v>18</v>
      </c>
      <c r="I23" s="184" t="s">
        <v>272</v>
      </c>
      <c r="J23" s="141"/>
      <c r="K23" s="99"/>
      <c r="L23" s="137" t="s">
        <v>68</v>
      </c>
      <c r="M23" s="100">
        <v>1</v>
      </c>
      <c r="N23" s="101">
        <v>1</v>
      </c>
      <c r="O23" s="101"/>
      <c r="P23" s="102">
        <f t="shared" si="1"/>
        <v>1.5</v>
      </c>
      <c r="Q23" s="101">
        <v>2</v>
      </c>
      <c r="R23" s="95" t="s">
        <v>18</v>
      </c>
      <c r="S23" s="184" t="s">
        <v>272</v>
      </c>
    </row>
    <row r="24" spans="1:19" ht="16.5" customHeight="1" x14ac:dyDescent="0.25">
      <c r="A24" s="103" t="s">
        <v>69</v>
      </c>
      <c r="B24" s="74" t="s">
        <v>70</v>
      </c>
      <c r="C24" s="75">
        <v>2</v>
      </c>
      <c r="D24" s="75">
        <v>0</v>
      </c>
      <c r="E24" s="75">
        <v>0</v>
      </c>
      <c r="F24" s="75">
        <f t="shared" si="0"/>
        <v>2</v>
      </c>
      <c r="G24" s="75">
        <v>1</v>
      </c>
      <c r="H24" s="77" t="s">
        <v>18</v>
      </c>
      <c r="I24" s="184" t="s">
        <v>272</v>
      </c>
      <c r="J24" s="141"/>
      <c r="K24" s="86"/>
      <c r="L24" s="74"/>
      <c r="M24" s="90"/>
      <c r="N24" s="90"/>
      <c r="O24" s="90"/>
      <c r="P24" s="76"/>
      <c r="Q24" s="76"/>
      <c r="R24" s="104"/>
    </row>
    <row r="25" spans="1:19" ht="16.5" customHeight="1" x14ac:dyDescent="0.25">
      <c r="A25" s="105" t="s">
        <v>71</v>
      </c>
      <c r="B25" s="106" t="s">
        <v>72</v>
      </c>
      <c r="C25" s="101"/>
      <c r="D25" s="101"/>
      <c r="E25" s="101"/>
      <c r="F25" s="75"/>
      <c r="G25" s="101"/>
      <c r="H25" s="77"/>
      <c r="I25" s="184" t="s">
        <v>272</v>
      </c>
      <c r="J25" s="141"/>
      <c r="K25" s="86"/>
      <c r="L25" s="74"/>
      <c r="M25" s="90"/>
      <c r="N25" s="90"/>
      <c r="O25" s="90"/>
      <c r="P25" s="76"/>
      <c r="Q25" s="76"/>
      <c r="R25" s="104"/>
    </row>
    <row r="26" spans="1:19" ht="16.5" customHeight="1" x14ac:dyDescent="0.25">
      <c r="A26" s="107" t="s">
        <v>73</v>
      </c>
      <c r="B26" s="106" t="s">
        <v>74</v>
      </c>
      <c r="C26" s="90"/>
      <c r="D26" s="90"/>
      <c r="E26" s="90"/>
      <c r="F26" s="108"/>
      <c r="G26" s="108"/>
      <c r="H26" s="108"/>
      <c r="I26" s="184" t="s">
        <v>272</v>
      </c>
      <c r="J26" s="141"/>
      <c r="K26" s="86"/>
      <c r="L26" s="90"/>
      <c r="M26" s="90"/>
      <c r="N26" s="90"/>
      <c r="O26" s="90"/>
      <c r="P26" s="76"/>
      <c r="Q26" s="90"/>
      <c r="R26" s="109"/>
    </row>
    <row r="27" spans="1:19" ht="16.5" customHeight="1" x14ac:dyDescent="0.25">
      <c r="A27" s="103"/>
      <c r="B27" s="90"/>
      <c r="C27" s="75">
        <f>SUM(C11:C23)</f>
        <v>19.5</v>
      </c>
      <c r="D27" s="75">
        <f>SUM(D11:D23)</f>
        <v>5</v>
      </c>
      <c r="E27" s="75">
        <f>SUM(E11:E23)</f>
        <v>7</v>
      </c>
      <c r="F27" s="90"/>
      <c r="G27" s="90"/>
      <c r="H27" s="77"/>
      <c r="I27" s="77"/>
      <c r="J27" s="141"/>
      <c r="K27" s="90"/>
      <c r="L27" s="90"/>
      <c r="M27" s="75">
        <f>SUM(M11:M23)</f>
        <v>17.5</v>
      </c>
      <c r="N27" s="75">
        <f>SUM(N11:N23)</f>
        <v>7</v>
      </c>
      <c r="O27" s="75">
        <f>SUM(O11:O23)</f>
        <v>7</v>
      </c>
      <c r="P27" s="90"/>
      <c r="Q27" s="90"/>
      <c r="R27" s="104"/>
    </row>
    <row r="28" spans="1:19" ht="16.5" customHeight="1" x14ac:dyDescent="0.25">
      <c r="A28" s="214" t="s">
        <v>75</v>
      </c>
      <c r="B28" s="215"/>
      <c r="C28" s="226">
        <f>C27+D27+E27</f>
        <v>31.5</v>
      </c>
      <c r="D28" s="227"/>
      <c r="E28" s="228"/>
      <c r="F28" s="110">
        <f>SUM(F11:F23)</f>
        <v>25.5</v>
      </c>
      <c r="G28" s="111">
        <f>SUM(G11:G23)</f>
        <v>30</v>
      </c>
      <c r="H28" s="77"/>
      <c r="I28" s="125"/>
      <c r="J28" s="142"/>
      <c r="K28" s="215" t="s">
        <v>75</v>
      </c>
      <c r="L28" s="215"/>
      <c r="M28" s="226">
        <f>M27+N27+O27</f>
        <v>31.5</v>
      </c>
      <c r="N28" s="227"/>
      <c r="O28" s="228"/>
      <c r="P28" s="110">
        <f>SUM(P11:P23)</f>
        <v>24.5</v>
      </c>
      <c r="Q28" s="111">
        <f>SUM(Q11:Q23)</f>
        <v>30</v>
      </c>
      <c r="R28" s="112"/>
    </row>
    <row r="29" spans="1:19" ht="16.5" customHeight="1" x14ac:dyDescent="0.25">
      <c r="A29" s="113"/>
      <c r="B29" s="114"/>
      <c r="C29" s="149"/>
      <c r="D29" s="149"/>
      <c r="E29" s="149"/>
      <c r="F29" s="115"/>
      <c r="G29" s="116"/>
      <c r="H29" s="117"/>
      <c r="I29" s="125"/>
      <c r="J29" s="18"/>
      <c r="K29" s="114"/>
      <c r="L29" s="118"/>
      <c r="M29" s="149"/>
      <c r="N29" s="149"/>
      <c r="O29" s="149"/>
      <c r="P29" s="115"/>
      <c r="Q29" s="116"/>
      <c r="R29" s="119"/>
    </row>
    <row r="30" spans="1:19" ht="16.5" customHeight="1" x14ac:dyDescent="0.25">
      <c r="A30" s="198" t="s">
        <v>76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0"/>
      <c r="M30" s="199" t="s">
        <v>77</v>
      </c>
      <c r="N30" s="199"/>
      <c r="O30" s="199"/>
      <c r="P30" s="199"/>
      <c r="Q30" s="199"/>
      <c r="R30" s="201"/>
    </row>
    <row r="31" spans="1:19" ht="16.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3"/>
      <c r="K31" s="23"/>
      <c r="L31" s="23"/>
      <c r="M31" s="23"/>
      <c r="N31" s="23"/>
      <c r="O31" s="23"/>
      <c r="P31" s="23"/>
      <c r="Q31" s="23"/>
      <c r="R31" s="24"/>
    </row>
    <row r="32" spans="1:19" ht="16.5" customHeight="1" x14ac:dyDescent="0.25">
      <c r="A32" s="202" t="s">
        <v>78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</row>
    <row r="33" spans="1:19" ht="16.5" customHeight="1" x14ac:dyDescent="0.25">
      <c r="A33" s="204" t="s">
        <v>79</v>
      </c>
      <c r="B33" s="205"/>
      <c r="C33" s="205"/>
      <c r="D33" s="205"/>
      <c r="E33" s="205"/>
      <c r="F33" s="205"/>
      <c r="G33" s="205"/>
      <c r="H33" s="206"/>
      <c r="I33" s="126"/>
      <c r="J33" s="232"/>
      <c r="K33" s="202" t="s">
        <v>80</v>
      </c>
      <c r="L33" s="202"/>
      <c r="M33" s="202"/>
      <c r="N33" s="202"/>
      <c r="O33" s="202"/>
      <c r="P33" s="202"/>
      <c r="Q33" s="202"/>
      <c r="R33" s="202"/>
    </row>
    <row r="34" spans="1:19" ht="16.5" customHeight="1" x14ac:dyDescent="0.25">
      <c r="A34" s="25" t="s">
        <v>8</v>
      </c>
      <c r="B34" s="26" t="s">
        <v>9</v>
      </c>
      <c r="C34" s="68" t="s">
        <v>10</v>
      </c>
      <c r="D34" s="68" t="s">
        <v>11</v>
      </c>
      <c r="E34" s="68" t="s">
        <v>12</v>
      </c>
      <c r="F34" s="68" t="s">
        <v>13</v>
      </c>
      <c r="G34" s="68" t="s">
        <v>14</v>
      </c>
      <c r="H34" s="145" t="s">
        <v>15</v>
      </c>
      <c r="I34" s="127"/>
      <c r="J34" s="233"/>
      <c r="K34" s="25" t="s">
        <v>8</v>
      </c>
      <c r="L34" s="26" t="s">
        <v>9</v>
      </c>
      <c r="M34" s="68" t="s">
        <v>10</v>
      </c>
      <c r="N34" s="68" t="s">
        <v>11</v>
      </c>
      <c r="O34" s="68" t="s">
        <v>12</v>
      </c>
      <c r="P34" s="68" t="s">
        <v>13</v>
      </c>
      <c r="Q34" s="68" t="s">
        <v>14</v>
      </c>
      <c r="R34" s="144" t="s">
        <v>15</v>
      </c>
    </row>
    <row r="35" spans="1:19" ht="16.5" customHeight="1" x14ac:dyDescent="0.25">
      <c r="A35" s="7" t="s">
        <v>81</v>
      </c>
      <c r="B35" s="133" t="s">
        <v>82</v>
      </c>
      <c r="C35" s="147">
        <v>2</v>
      </c>
      <c r="D35" s="147">
        <v>1</v>
      </c>
      <c r="E35" s="147"/>
      <c r="F35" s="8">
        <f t="shared" ref="F35:F45" si="2">C35+D35/2+E35/2</f>
        <v>2.5</v>
      </c>
      <c r="G35" s="9">
        <v>3</v>
      </c>
      <c r="H35" s="128" t="s">
        <v>18</v>
      </c>
      <c r="I35" s="184" t="s">
        <v>272</v>
      </c>
      <c r="J35" s="233"/>
      <c r="K35" s="7" t="s">
        <v>83</v>
      </c>
      <c r="L35" s="10" t="s">
        <v>84</v>
      </c>
      <c r="M35" s="147">
        <v>3</v>
      </c>
      <c r="N35" s="147">
        <v>1</v>
      </c>
      <c r="O35" s="147"/>
      <c r="P35" s="8">
        <f t="shared" ref="P35:P42" si="3">M35+N35/2+O35/2</f>
        <v>3.5</v>
      </c>
      <c r="Q35" s="9">
        <v>4</v>
      </c>
      <c r="R35" s="147" t="s">
        <v>85</v>
      </c>
      <c r="S35" s="184" t="s">
        <v>272</v>
      </c>
    </row>
    <row r="36" spans="1:19" ht="16.5" customHeight="1" x14ac:dyDescent="0.25">
      <c r="A36" s="7" t="s">
        <v>86</v>
      </c>
      <c r="B36" s="133" t="s">
        <v>87</v>
      </c>
      <c r="C36" s="147">
        <v>3</v>
      </c>
      <c r="D36" s="147">
        <v>1</v>
      </c>
      <c r="E36" s="147"/>
      <c r="F36" s="8">
        <f t="shared" si="2"/>
        <v>3.5</v>
      </c>
      <c r="G36" s="9">
        <v>4</v>
      </c>
      <c r="H36" s="128" t="s">
        <v>18</v>
      </c>
      <c r="I36" s="185" t="s">
        <v>273</v>
      </c>
      <c r="J36" s="233"/>
      <c r="K36" s="7" t="s">
        <v>88</v>
      </c>
      <c r="L36" s="10" t="s">
        <v>89</v>
      </c>
      <c r="M36" s="147">
        <v>2</v>
      </c>
      <c r="N36" s="147">
        <v>0</v>
      </c>
      <c r="O36" s="147">
        <v>1</v>
      </c>
      <c r="P36" s="8">
        <f t="shared" si="3"/>
        <v>2.5</v>
      </c>
      <c r="Q36" s="9">
        <v>4</v>
      </c>
      <c r="R36" s="147" t="s">
        <v>90</v>
      </c>
      <c r="S36" s="186" t="s">
        <v>273</v>
      </c>
    </row>
    <row r="37" spans="1:19" ht="16.5" customHeight="1" x14ac:dyDescent="0.25">
      <c r="A37" s="7" t="s">
        <v>91</v>
      </c>
      <c r="B37" s="10" t="s">
        <v>92</v>
      </c>
      <c r="C37" s="147">
        <v>2</v>
      </c>
      <c r="D37" s="147">
        <v>1</v>
      </c>
      <c r="E37" s="63"/>
      <c r="F37" s="8">
        <f t="shared" si="2"/>
        <v>2.5</v>
      </c>
      <c r="G37" s="147">
        <v>3</v>
      </c>
      <c r="H37" s="128" t="s">
        <v>44</v>
      </c>
      <c r="I37" s="185" t="s">
        <v>273</v>
      </c>
      <c r="J37" s="233"/>
      <c r="K37" s="7" t="s">
        <v>93</v>
      </c>
      <c r="L37" s="10" t="s">
        <v>94</v>
      </c>
      <c r="M37" s="147">
        <v>2</v>
      </c>
      <c r="N37" s="147">
        <v>1</v>
      </c>
      <c r="O37" s="147"/>
      <c r="P37" s="8">
        <f t="shared" si="3"/>
        <v>2.5</v>
      </c>
      <c r="Q37" s="9">
        <v>3</v>
      </c>
      <c r="R37" s="8" t="s">
        <v>44</v>
      </c>
      <c r="S37" s="186" t="s">
        <v>273</v>
      </c>
    </row>
    <row r="38" spans="1:19" ht="16.5" customHeight="1" x14ac:dyDescent="0.25">
      <c r="A38" s="7" t="s">
        <v>95</v>
      </c>
      <c r="B38" s="133" t="s">
        <v>96</v>
      </c>
      <c r="C38" s="147">
        <v>2</v>
      </c>
      <c r="D38" s="147">
        <v>0</v>
      </c>
      <c r="E38" s="147"/>
      <c r="F38" s="8">
        <f t="shared" si="2"/>
        <v>2</v>
      </c>
      <c r="G38" s="147">
        <v>2</v>
      </c>
      <c r="H38" s="150" t="s">
        <v>33</v>
      </c>
      <c r="I38" s="185" t="s">
        <v>273</v>
      </c>
      <c r="J38" s="233"/>
      <c r="K38" s="7" t="s">
        <v>97</v>
      </c>
      <c r="L38" s="10" t="s">
        <v>98</v>
      </c>
      <c r="M38" s="147">
        <v>2</v>
      </c>
      <c r="N38" s="147"/>
      <c r="O38" s="147">
        <v>1</v>
      </c>
      <c r="P38" s="8">
        <f t="shared" si="3"/>
        <v>2.5</v>
      </c>
      <c r="Q38" s="9">
        <v>4</v>
      </c>
      <c r="R38" s="9" t="s">
        <v>99</v>
      </c>
      <c r="S38" s="186" t="s">
        <v>273</v>
      </c>
    </row>
    <row r="39" spans="1:19" ht="16.5" customHeight="1" x14ac:dyDescent="0.25">
      <c r="A39" s="7" t="s">
        <v>99</v>
      </c>
      <c r="B39" s="10" t="s">
        <v>100</v>
      </c>
      <c r="C39" s="147">
        <v>2</v>
      </c>
      <c r="D39" s="147"/>
      <c r="E39" s="147">
        <v>1</v>
      </c>
      <c r="F39" s="147">
        <f t="shared" si="2"/>
        <v>2.5</v>
      </c>
      <c r="G39" s="147">
        <v>4</v>
      </c>
      <c r="H39" s="150" t="s">
        <v>18</v>
      </c>
      <c r="I39" s="185" t="s">
        <v>273</v>
      </c>
      <c r="J39" s="233"/>
      <c r="K39" s="7" t="s">
        <v>101</v>
      </c>
      <c r="L39" s="10" t="s">
        <v>102</v>
      </c>
      <c r="M39" s="147">
        <v>2</v>
      </c>
      <c r="N39" s="147"/>
      <c r="O39" s="147">
        <v>2</v>
      </c>
      <c r="P39" s="8">
        <f t="shared" si="3"/>
        <v>3</v>
      </c>
      <c r="Q39" s="9">
        <v>4</v>
      </c>
      <c r="R39" s="9" t="s">
        <v>18</v>
      </c>
      <c r="S39" s="186" t="s">
        <v>273</v>
      </c>
    </row>
    <row r="40" spans="1:19" ht="16.5" customHeight="1" x14ac:dyDescent="0.25">
      <c r="A40" s="7" t="s">
        <v>90</v>
      </c>
      <c r="B40" s="133" t="s">
        <v>103</v>
      </c>
      <c r="C40" s="147">
        <v>2</v>
      </c>
      <c r="D40" s="147"/>
      <c r="E40" s="147">
        <v>1</v>
      </c>
      <c r="F40" s="147">
        <f t="shared" si="2"/>
        <v>2.5</v>
      </c>
      <c r="G40" s="147">
        <v>4</v>
      </c>
      <c r="H40" s="150" t="s">
        <v>18</v>
      </c>
      <c r="I40" s="185" t="s">
        <v>273</v>
      </c>
      <c r="J40" s="233"/>
      <c r="K40" s="7" t="s">
        <v>104</v>
      </c>
      <c r="L40" s="10" t="s">
        <v>105</v>
      </c>
      <c r="M40" s="147">
        <v>2</v>
      </c>
      <c r="N40" s="147">
        <v>1</v>
      </c>
      <c r="O40" s="147"/>
      <c r="P40" s="8">
        <f t="shared" si="3"/>
        <v>2.5</v>
      </c>
      <c r="Q40" s="9">
        <v>2</v>
      </c>
      <c r="R40" s="147" t="s">
        <v>18</v>
      </c>
      <c r="S40" s="184" t="s">
        <v>272</v>
      </c>
    </row>
    <row r="41" spans="1:19" ht="16.5" customHeight="1" x14ac:dyDescent="0.25">
      <c r="A41" s="7" t="s">
        <v>106</v>
      </c>
      <c r="B41" s="10" t="s">
        <v>107</v>
      </c>
      <c r="C41" s="147">
        <v>2</v>
      </c>
      <c r="D41" s="147">
        <v>1</v>
      </c>
      <c r="E41" s="147"/>
      <c r="F41" s="147">
        <f t="shared" si="2"/>
        <v>2.5</v>
      </c>
      <c r="G41" s="147">
        <v>4</v>
      </c>
      <c r="H41" s="150" t="s">
        <v>18</v>
      </c>
      <c r="I41" s="185" t="s">
        <v>273</v>
      </c>
      <c r="J41" s="233"/>
      <c r="K41" s="7" t="s">
        <v>108</v>
      </c>
      <c r="L41" s="10" t="s">
        <v>109</v>
      </c>
      <c r="M41" s="147">
        <v>2</v>
      </c>
      <c r="N41" s="147">
        <v>0</v>
      </c>
      <c r="O41" s="147"/>
      <c r="P41" s="8">
        <f t="shared" si="3"/>
        <v>2</v>
      </c>
      <c r="Q41" s="9">
        <v>2</v>
      </c>
      <c r="R41" s="9" t="s">
        <v>110</v>
      </c>
      <c r="S41" s="184" t="s">
        <v>272</v>
      </c>
    </row>
    <row r="42" spans="1:19" ht="16.5" customHeight="1" x14ac:dyDescent="0.25">
      <c r="A42" s="7" t="s">
        <v>111</v>
      </c>
      <c r="B42" s="10" t="s">
        <v>112</v>
      </c>
      <c r="C42" s="147">
        <v>1</v>
      </c>
      <c r="D42" s="147">
        <v>1</v>
      </c>
      <c r="E42" s="147"/>
      <c r="F42" s="8">
        <f t="shared" si="2"/>
        <v>1.5</v>
      </c>
      <c r="G42" s="147">
        <v>2</v>
      </c>
      <c r="H42" s="128" t="s">
        <v>18</v>
      </c>
      <c r="I42" s="185" t="s">
        <v>273</v>
      </c>
      <c r="J42" s="233"/>
      <c r="K42" s="7" t="s">
        <v>113</v>
      </c>
      <c r="L42" s="10" t="s">
        <v>114</v>
      </c>
      <c r="M42" s="147">
        <v>2</v>
      </c>
      <c r="N42" s="147">
        <v>0</v>
      </c>
      <c r="O42" s="147"/>
      <c r="P42" s="8">
        <f t="shared" si="3"/>
        <v>2</v>
      </c>
      <c r="Q42" s="147">
        <v>2</v>
      </c>
      <c r="R42" s="147" t="s">
        <v>18</v>
      </c>
      <c r="S42" s="184" t="s">
        <v>272</v>
      </c>
    </row>
    <row r="43" spans="1:19" ht="26.25" customHeight="1" x14ac:dyDescent="0.25">
      <c r="A43" s="7" t="s">
        <v>115</v>
      </c>
      <c r="B43" s="133" t="s">
        <v>116</v>
      </c>
      <c r="C43" s="147">
        <v>2</v>
      </c>
      <c r="D43" s="147">
        <v>0</v>
      </c>
      <c r="E43" s="147"/>
      <c r="F43" s="8">
        <f t="shared" si="2"/>
        <v>2</v>
      </c>
      <c r="G43" s="9">
        <v>1</v>
      </c>
      <c r="H43" s="128" t="s">
        <v>18</v>
      </c>
      <c r="I43" s="184" t="s">
        <v>272</v>
      </c>
      <c r="J43" s="233"/>
      <c r="K43" s="27" t="s">
        <v>117</v>
      </c>
      <c r="L43" s="27" t="s">
        <v>118</v>
      </c>
      <c r="M43" s="147">
        <v>1</v>
      </c>
      <c r="N43" s="147">
        <v>1</v>
      </c>
      <c r="O43" s="147"/>
      <c r="P43" s="8">
        <f>M43+N43/2+O43/2</f>
        <v>1.5</v>
      </c>
      <c r="Q43" s="147">
        <v>2</v>
      </c>
      <c r="R43" s="147" t="s">
        <v>18</v>
      </c>
      <c r="S43" s="184" t="s">
        <v>272</v>
      </c>
    </row>
    <row r="44" spans="1:19" ht="16.5" customHeight="1" x14ac:dyDescent="0.25">
      <c r="A44" s="7" t="s">
        <v>119</v>
      </c>
      <c r="B44" s="133" t="s">
        <v>120</v>
      </c>
      <c r="C44" s="147">
        <v>2</v>
      </c>
      <c r="D44" s="147">
        <v>0</v>
      </c>
      <c r="E44" s="147"/>
      <c r="F44" s="8">
        <f t="shared" si="2"/>
        <v>2</v>
      </c>
      <c r="G44" s="9">
        <v>1</v>
      </c>
      <c r="H44" s="128" t="s">
        <v>18</v>
      </c>
      <c r="I44" s="184" t="s">
        <v>272</v>
      </c>
      <c r="J44" s="233"/>
      <c r="K44" s="59" t="s">
        <v>121</v>
      </c>
      <c r="L44" s="59" t="s">
        <v>122</v>
      </c>
      <c r="M44" s="60">
        <v>0.5</v>
      </c>
      <c r="N44" s="60">
        <v>1</v>
      </c>
      <c r="O44" s="60"/>
      <c r="P44" s="62">
        <f>M44+N44/2+O44/2</f>
        <v>1</v>
      </c>
      <c r="Q44" s="60">
        <v>2</v>
      </c>
      <c r="R44" s="61" t="s">
        <v>18</v>
      </c>
      <c r="S44" s="184" t="s">
        <v>272</v>
      </c>
    </row>
    <row r="45" spans="1:19" ht="27" customHeight="1" x14ac:dyDescent="0.25">
      <c r="A45" s="7"/>
      <c r="B45" s="133" t="s">
        <v>68</v>
      </c>
      <c r="C45" s="147">
        <v>1</v>
      </c>
      <c r="D45" s="147">
        <v>1</v>
      </c>
      <c r="E45" s="147"/>
      <c r="F45" s="8">
        <f t="shared" si="2"/>
        <v>1.5</v>
      </c>
      <c r="G45" s="9">
        <v>2</v>
      </c>
      <c r="H45" s="150" t="s">
        <v>18</v>
      </c>
      <c r="I45" s="184" t="s">
        <v>272</v>
      </c>
      <c r="J45" s="233"/>
      <c r="K45" s="59" t="s">
        <v>123</v>
      </c>
      <c r="L45" s="59" t="s">
        <v>124</v>
      </c>
      <c r="M45" s="60">
        <v>0.5</v>
      </c>
      <c r="N45" s="60">
        <v>1</v>
      </c>
      <c r="O45" s="60"/>
      <c r="P45" s="62">
        <f>M45+N45/2+O45/2</f>
        <v>1</v>
      </c>
      <c r="Q45" s="60">
        <v>1</v>
      </c>
      <c r="R45" s="61" t="s">
        <v>18</v>
      </c>
      <c r="S45" s="184" t="s">
        <v>272</v>
      </c>
    </row>
    <row r="46" spans="1:19" ht="16.5" customHeight="1" x14ac:dyDescent="0.25">
      <c r="A46" s="7"/>
      <c r="B46" s="10"/>
      <c r="C46" s="147"/>
      <c r="D46" s="147"/>
      <c r="E46" s="147"/>
      <c r="F46" s="8"/>
      <c r="G46" s="9"/>
      <c r="H46" s="129"/>
      <c r="I46" s="7"/>
      <c r="J46" s="233"/>
      <c r="K46" s="7"/>
      <c r="L46" s="10"/>
      <c r="M46" s="147"/>
      <c r="N46" s="147"/>
      <c r="O46" s="147"/>
      <c r="P46" s="8"/>
      <c r="Q46" s="8"/>
      <c r="R46" s="147"/>
    </row>
    <row r="47" spans="1:19" ht="16.5" customHeight="1" x14ac:dyDescent="0.25">
      <c r="A47" s="7"/>
      <c r="B47" s="10"/>
      <c r="C47" s="28">
        <f>SUM(C35:C45)</f>
        <v>21</v>
      </c>
      <c r="D47" s="28">
        <f>SUM(D35:D45)</f>
        <v>6</v>
      </c>
      <c r="E47" s="28">
        <f>SUM(E35:E45)</f>
        <v>2</v>
      </c>
      <c r="F47" s="29"/>
      <c r="G47" s="29"/>
      <c r="H47" s="130"/>
      <c r="I47" s="10"/>
      <c r="J47" s="233"/>
      <c r="K47" s="7"/>
      <c r="L47" s="10"/>
      <c r="M47" s="147">
        <f>SUM(M35:M45)</f>
        <v>19</v>
      </c>
      <c r="N47" s="147">
        <f>SUM(N35:N45)</f>
        <v>6</v>
      </c>
      <c r="O47" s="147">
        <f>SUM(O35:O45)</f>
        <v>4</v>
      </c>
      <c r="P47" s="10"/>
      <c r="Q47" s="10"/>
      <c r="R47" s="10"/>
    </row>
    <row r="48" spans="1:19" ht="16.5" customHeight="1" x14ac:dyDescent="0.25">
      <c r="A48" s="210" t="s">
        <v>75</v>
      </c>
      <c r="B48" s="210"/>
      <c r="C48" s="211">
        <f>C47+D47+E47</f>
        <v>29</v>
      </c>
      <c r="D48" s="212"/>
      <c r="E48" s="213"/>
      <c r="F48" s="15">
        <f>SUM(F35:F45)</f>
        <v>25</v>
      </c>
      <c r="G48" s="16">
        <f>SUM(G34:G45)</f>
        <v>30</v>
      </c>
      <c r="H48" s="131"/>
      <c r="I48" s="16"/>
      <c r="J48" s="234"/>
      <c r="K48" s="210" t="s">
        <v>75</v>
      </c>
      <c r="L48" s="210"/>
      <c r="M48" s="235">
        <f>M47+N47+O47</f>
        <v>29</v>
      </c>
      <c r="N48" s="235"/>
      <c r="O48" s="235"/>
      <c r="P48" s="15">
        <f>SUM(P35:P45)</f>
        <v>24</v>
      </c>
      <c r="Q48" s="15">
        <f>SUM(Q35:Q45)</f>
        <v>30</v>
      </c>
      <c r="R48" s="10"/>
    </row>
    <row r="49" spans="1:19" ht="16.5" customHeight="1" x14ac:dyDescent="0.25">
      <c r="A49" s="17"/>
      <c r="B49" s="18"/>
      <c r="C49" s="18"/>
      <c r="D49" s="18"/>
      <c r="E49" s="18"/>
      <c r="F49" s="19"/>
      <c r="G49" s="19"/>
      <c r="H49" s="19"/>
      <c r="I49" s="3"/>
      <c r="J49" s="151"/>
      <c r="K49" s="151"/>
      <c r="L49" s="151"/>
      <c r="M49" s="151"/>
      <c r="N49" s="151"/>
      <c r="O49" s="151"/>
      <c r="P49" s="151"/>
      <c r="Q49" s="151"/>
      <c r="R49" s="152"/>
    </row>
    <row r="50" spans="1:19" ht="16.5" customHeight="1" x14ac:dyDescent="0.25">
      <c r="A50" s="229" t="s">
        <v>125</v>
      </c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1"/>
      <c r="M50" s="229" t="s">
        <v>126</v>
      </c>
      <c r="N50" s="230"/>
      <c r="O50" s="230"/>
      <c r="P50" s="230"/>
      <c r="Q50" s="230"/>
      <c r="R50" s="231"/>
    </row>
    <row r="51" spans="1:19" ht="16.5" customHeight="1" x14ac:dyDescent="0.25">
      <c r="A51" s="20"/>
      <c r="B51" s="21"/>
      <c r="C51" s="21"/>
      <c r="D51" s="21"/>
      <c r="E51" s="21"/>
      <c r="F51" s="22"/>
      <c r="G51" s="22"/>
      <c r="H51" s="22"/>
      <c r="I51" s="22"/>
      <c r="J51" s="21"/>
      <c r="K51" s="1"/>
      <c r="L51" s="2"/>
      <c r="M51" s="2"/>
      <c r="N51" s="2"/>
      <c r="O51" s="2"/>
      <c r="P51" s="4"/>
      <c r="Q51" s="4"/>
      <c r="R51" s="30"/>
    </row>
    <row r="52" spans="1:19" ht="16.5" customHeight="1" x14ac:dyDescent="0.25">
      <c r="A52" s="204" t="s">
        <v>127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6"/>
    </row>
    <row r="53" spans="1:19" ht="16.5" customHeight="1" x14ac:dyDescent="0.25">
      <c r="A53" s="202" t="s">
        <v>128</v>
      </c>
      <c r="B53" s="202"/>
      <c r="C53" s="202"/>
      <c r="D53" s="202"/>
      <c r="E53" s="202"/>
      <c r="F53" s="202"/>
      <c r="G53" s="202"/>
      <c r="H53" s="202"/>
      <c r="I53" s="144"/>
      <c r="J53" s="203"/>
      <c r="K53" s="204" t="s">
        <v>129</v>
      </c>
      <c r="L53" s="205"/>
      <c r="M53" s="205"/>
      <c r="N53" s="205"/>
      <c r="O53" s="205"/>
      <c r="P53" s="205"/>
      <c r="Q53" s="205"/>
      <c r="R53" s="206"/>
    </row>
    <row r="54" spans="1:19" ht="16.5" customHeight="1" x14ac:dyDescent="0.25">
      <c r="A54" s="25" t="s">
        <v>8</v>
      </c>
      <c r="B54" s="26" t="s">
        <v>9</v>
      </c>
      <c r="C54" s="68" t="s">
        <v>10</v>
      </c>
      <c r="D54" s="68" t="s">
        <v>11</v>
      </c>
      <c r="E54" s="68" t="s">
        <v>12</v>
      </c>
      <c r="F54" s="68" t="s">
        <v>13</v>
      </c>
      <c r="G54" s="68" t="s">
        <v>14</v>
      </c>
      <c r="H54" s="144" t="s">
        <v>15</v>
      </c>
      <c r="I54" s="127"/>
      <c r="J54" s="203"/>
      <c r="K54" s="25" t="s">
        <v>8</v>
      </c>
      <c r="L54" s="26" t="s">
        <v>9</v>
      </c>
      <c r="M54" s="68" t="s">
        <v>10</v>
      </c>
      <c r="N54" s="68" t="s">
        <v>11</v>
      </c>
      <c r="O54" s="68" t="s">
        <v>12</v>
      </c>
      <c r="P54" s="68" t="s">
        <v>13</v>
      </c>
      <c r="Q54" s="68" t="s">
        <v>14</v>
      </c>
      <c r="R54" s="10"/>
    </row>
    <row r="55" spans="1:19" ht="16.5" customHeight="1" x14ac:dyDescent="0.25">
      <c r="A55" s="7" t="s">
        <v>130</v>
      </c>
      <c r="B55" s="7" t="s">
        <v>131</v>
      </c>
      <c r="C55" s="147">
        <v>2</v>
      </c>
      <c r="D55" s="147">
        <v>1</v>
      </c>
      <c r="E55" s="147"/>
      <c r="F55" s="8">
        <f>C55+D55/2+E55/2</f>
        <v>2.5</v>
      </c>
      <c r="G55" s="147">
        <v>3</v>
      </c>
      <c r="H55" s="9" t="s">
        <v>86</v>
      </c>
      <c r="I55" s="185" t="s">
        <v>273</v>
      </c>
      <c r="J55" s="203"/>
      <c r="K55" s="7" t="s">
        <v>132</v>
      </c>
      <c r="L55" s="7" t="s">
        <v>133</v>
      </c>
      <c r="M55" s="147"/>
      <c r="N55" s="147">
        <v>24</v>
      </c>
      <c r="O55" s="147"/>
      <c r="P55" s="8">
        <v>12</v>
      </c>
      <c r="Q55" s="147">
        <v>30</v>
      </c>
      <c r="R55" s="10"/>
      <c r="S55" s="186" t="s">
        <v>273</v>
      </c>
    </row>
    <row r="56" spans="1:19" ht="16.5" customHeight="1" x14ac:dyDescent="0.25">
      <c r="A56" s="7" t="s">
        <v>134</v>
      </c>
      <c r="B56" s="134" t="s">
        <v>135</v>
      </c>
      <c r="C56" s="147">
        <v>2</v>
      </c>
      <c r="D56" s="147">
        <v>1</v>
      </c>
      <c r="E56" s="147"/>
      <c r="F56" s="8">
        <f>C56+D56/2+E56/2</f>
        <v>2.5</v>
      </c>
      <c r="G56" s="147">
        <v>3</v>
      </c>
      <c r="H56" s="9" t="s">
        <v>91</v>
      </c>
      <c r="I56" s="185" t="s">
        <v>273</v>
      </c>
      <c r="J56" s="203"/>
      <c r="K56" s="7"/>
      <c r="L56" s="10"/>
      <c r="M56" s="147"/>
      <c r="N56" s="147"/>
      <c r="O56" s="147"/>
      <c r="P56" s="8"/>
      <c r="Q56" s="147"/>
      <c r="R56" s="10"/>
    </row>
    <row r="57" spans="1:19" ht="16.5" customHeight="1" x14ac:dyDescent="0.25">
      <c r="A57" s="7" t="s">
        <v>136</v>
      </c>
      <c r="B57" s="135" t="s">
        <v>137</v>
      </c>
      <c r="C57" s="31">
        <v>2</v>
      </c>
      <c r="D57" s="31">
        <v>1</v>
      </c>
      <c r="E57" s="31"/>
      <c r="F57" s="32">
        <f>C57+D57/2+E57/2</f>
        <v>2.5</v>
      </c>
      <c r="G57" s="147">
        <v>3</v>
      </c>
      <c r="H57" s="147" t="s">
        <v>18</v>
      </c>
      <c r="I57" s="185" t="s">
        <v>273</v>
      </c>
      <c r="J57" s="203"/>
      <c r="K57" s="7"/>
      <c r="L57" s="5" t="s">
        <v>15</v>
      </c>
      <c r="M57" s="10"/>
      <c r="N57" s="10"/>
      <c r="O57" s="10"/>
      <c r="P57" s="8"/>
      <c r="Q57" s="10"/>
      <c r="R57" s="10"/>
    </row>
    <row r="58" spans="1:19" ht="16.5" customHeight="1" x14ac:dyDescent="0.25">
      <c r="A58" s="7" t="s">
        <v>138</v>
      </c>
      <c r="B58" s="65" t="s">
        <v>139</v>
      </c>
      <c r="C58" s="147">
        <v>2</v>
      </c>
      <c r="D58" s="147">
        <v>0</v>
      </c>
      <c r="E58" s="147"/>
      <c r="F58" s="8">
        <f t="shared" ref="F58:F63" si="4">C58+D58/2+E58/2</f>
        <v>2</v>
      </c>
      <c r="G58" s="147">
        <v>3</v>
      </c>
      <c r="H58" s="31" t="s">
        <v>18</v>
      </c>
      <c r="I58" s="184" t="s">
        <v>272</v>
      </c>
      <c r="J58" s="203"/>
      <c r="K58" s="7"/>
      <c r="L58" s="207" t="s">
        <v>140</v>
      </c>
      <c r="M58" s="10"/>
      <c r="N58" s="10"/>
      <c r="O58" s="10"/>
      <c r="P58" s="8"/>
      <c r="Q58" s="147"/>
      <c r="R58" s="10"/>
    </row>
    <row r="59" spans="1:19" ht="16.5" customHeight="1" x14ac:dyDescent="0.25">
      <c r="A59" s="7" t="s">
        <v>141</v>
      </c>
      <c r="B59" s="136" t="s">
        <v>142</v>
      </c>
      <c r="C59" s="147">
        <v>1</v>
      </c>
      <c r="D59" s="147"/>
      <c r="E59" s="147">
        <v>2</v>
      </c>
      <c r="F59" s="8">
        <f t="shared" si="4"/>
        <v>2</v>
      </c>
      <c r="G59" s="147">
        <v>3</v>
      </c>
      <c r="H59" s="147" t="s">
        <v>143</v>
      </c>
      <c r="I59" s="185" t="s">
        <v>273</v>
      </c>
      <c r="J59" s="203"/>
      <c r="K59" s="7"/>
      <c r="L59" s="208"/>
      <c r="M59" s="10"/>
      <c r="N59" s="10"/>
      <c r="O59" s="10"/>
      <c r="P59" s="8"/>
      <c r="Q59" s="147"/>
      <c r="R59" s="10"/>
    </row>
    <row r="60" spans="1:19" ht="16.5" customHeight="1" x14ac:dyDescent="0.25">
      <c r="A60" s="7" t="s">
        <v>144</v>
      </c>
      <c r="B60" s="10" t="s">
        <v>145</v>
      </c>
      <c r="C60" s="147">
        <v>2</v>
      </c>
      <c r="D60" s="147">
        <v>0</v>
      </c>
      <c r="E60" s="147"/>
      <c r="F60" s="8">
        <f t="shared" si="4"/>
        <v>2</v>
      </c>
      <c r="G60" s="147">
        <v>3</v>
      </c>
      <c r="H60" s="147" t="s">
        <v>143</v>
      </c>
      <c r="I60" s="185" t="s">
        <v>273</v>
      </c>
      <c r="J60" s="203"/>
      <c r="K60" s="7"/>
      <c r="L60" s="208"/>
      <c r="M60" s="10"/>
      <c r="N60" s="10"/>
      <c r="O60" s="10"/>
      <c r="P60" s="8"/>
      <c r="Q60" s="10"/>
      <c r="R60" s="10"/>
    </row>
    <row r="61" spans="1:19" ht="16.5" customHeight="1" x14ac:dyDescent="0.25">
      <c r="A61" s="7" t="s">
        <v>146</v>
      </c>
      <c r="B61" s="10" t="s">
        <v>147</v>
      </c>
      <c r="C61" s="147">
        <v>2</v>
      </c>
      <c r="D61" s="147">
        <v>1</v>
      </c>
      <c r="E61" s="147"/>
      <c r="F61" s="8">
        <f t="shared" si="4"/>
        <v>2.5</v>
      </c>
      <c r="G61" s="147">
        <v>4</v>
      </c>
      <c r="H61" s="147" t="s">
        <v>106</v>
      </c>
      <c r="I61" s="185" t="s">
        <v>273</v>
      </c>
      <c r="J61" s="203"/>
      <c r="K61" s="33"/>
      <c r="L61" s="208"/>
      <c r="M61" s="14"/>
      <c r="N61" s="14"/>
      <c r="O61" s="14"/>
      <c r="P61" s="34"/>
      <c r="Q61" s="14"/>
      <c r="R61" s="10"/>
    </row>
    <row r="62" spans="1:19" ht="16.5" customHeight="1" x14ac:dyDescent="0.25">
      <c r="A62" s="7" t="s">
        <v>148</v>
      </c>
      <c r="B62" s="133" t="s">
        <v>149</v>
      </c>
      <c r="C62" s="147">
        <v>2</v>
      </c>
      <c r="D62" s="147">
        <v>0</v>
      </c>
      <c r="E62" s="147"/>
      <c r="F62" s="8">
        <f t="shared" si="4"/>
        <v>2</v>
      </c>
      <c r="G62" s="147">
        <v>2</v>
      </c>
      <c r="H62" s="9" t="s">
        <v>18</v>
      </c>
      <c r="I62" s="184" t="s">
        <v>272</v>
      </c>
      <c r="J62" s="203"/>
      <c r="K62" s="7"/>
      <c r="L62" s="208"/>
      <c r="M62" s="10"/>
      <c r="N62" s="10"/>
      <c r="O62" s="10"/>
      <c r="P62" s="8"/>
      <c r="Q62" s="147"/>
      <c r="R62" s="10"/>
    </row>
    <row r="63" spans="1:19" ht="16.5" customHeight="1" x14ac:dyDescent="0.25">
      <c r="A63" s="7" t="s">
        <v>150</v>
      </c>
      <c r="B63" s="134" t="s">
        <v>151</v>
      </c>
      <c r="C63" s="147">
        <v>2</v>
      </c>
      <c r="D63" s="147">
        <v>1</v>
      </c>
      <c r="E63" s="147"/>
      <c r="F63" s="8">
        <f t="shared" si="4"/>
        <v>2.5</v>
      </c>
      <c r="G63" s="147">
        <v>3</v>
      </c>
      <c r="H63" s="9" t="s">
        <v>18</v>
      </c>
      <c r="I63" s="184" t="s">
        <v>272</v>
      </c>
      <c r="J63" s="203"/>
      <c r="K63" s="7"/>
      <c r="L63" s="208"/>
      <c r="M63" s="10"/>
      <c r="N63" s="10"/>
      <c r="O63" s="10"/>
      <c r="P63" s="8"/>
      <c r="Q63" s="147"/>
      <c r="R63" s="10"/>
    </row>
    <row r="64" spans="1:19" ht="16.5" customHeight="1" x14ac:dyDescent="0.25">
      <c r="A64" s="11"/>
      <c r="B64" s="27" t="s">
        <v>152</v>
      </c>
      <c r="C64" s="31">
        <v>1</v>
      </c>
      <c r="D64" s="31">
        <v>1</v>
      </c>
      <c r="E64" s="31"/>
      <c r="F64" s="32">
        <f>C64+D64/2+E64/2</f>
        <v>1.5</v>
      </c>
      <c r="G64" s="31">
        <v>3</v>
      </c>
      <c r="H64" s="9"/>
      <c r="I64" s="185" t="s">
        <v>273</v>
      </c>
      <c r="J64" s="203"/>
      <c r="K64" s="7"/>
      <c r="L64" s="208"/>
      <c r="M64" s="10"/>
      <c r="N64" s="10"/>
      <c r="O64" s="10"/>
      <c r="P64" s="8"/>
      <c r="Q64" s="147"/>
      <c r="R64" s="10"/>
    </row>
    <row r="65" spans="1:19" ht="16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203"/>
      <c r="K65" s="7"/>
      <c r="L65" s="208"/>
      <c r="M65" s="10"/>
      <c r="N65" s="10"/>
      <c r="O65" s="10"/>
      <c r="P65" s="8"/>
      <c r="Q65" s="147"/>
      <c r="R65" s="10"/>
    </row>
    <row r="66" spans="1:19" ht="16.5" customHeight="1" x14ac:dyDescent="0.25">
      <c r="A66" s="7"/>
      <c r="B66" s="10"/>
      <c r="C66" s="147">
        <f>SUM(C55:C64)</f>
        <v>18</v>
      </c>
      <c r="D66" s="147">
        <f>SUM(D55:D64)</f>
        <v>6</v>
      </c>
      <c r="E66" s="147">
        <f>SUM(E55:E64)</f>
        <v>2</v>
      </c>
      <c r="F66" s="10"/>
      <c r="G66" s="10"/>
      <c r="H66" s="7"/>
      <c r="I66" s="7"/>
      <c r="J66" s="203"/>
      <c r="K66" s="7"/>
      <c r="L66" s="209"/>
      <c r="M66" s="28">
        <f>SUM(M50:M64)</f>
        <v>0</v>
      </c>
      <c r="N66" s="28">
        <f>SUM(N50:N64)</f>
        <v>24</v>
      </c>
      <c r="O66" s="28">
        <f>SUM(O50:O64)</f>
        <v>0</v>
      </c>
      <c r="P66" s="29"/>
      <c r="Q66" s="29"/>
      <c r="R66" s="10"/>
    </row>
    <row r="67" spans="1:19" ht="16.5" customHeight="1" x14ac:dyDescent="0.25">
      <c r="A67" s="210" t="s">
        <v>75</v>
      </c>
      <c r="B67" s="210"/>
      <c r="C67" s="211">
        <f>C66+D66+E66</f>
        <v>26</v>
      </c>
      <c r="D67" s="212"/>
      <c r="E67" s="213"/>
      <c r="F67" s="15">
        <f>SUM(F55:F64)</f>
        <v>22</v>
      </c>
      <c r="G67" s="16">
        <f>SUM(G55:G64)</f>
        <v>30</v>
      </c>
      <c r="H67" s="16"/>
      <c r="I67" s="16"/>
      <c r="J67" s="203"/>
      <c r="K67" s="210" t="s">
        <v>75</v>
      </c>
      <c r="L67" s="210"/>
      <c r="M67" s="211">
        <f>M66+N66+O66</f>
        <v>24</v>
      </c>
      <c r="N67" s="212"/>
      <c r="O67" s="213"/>
      <c r="P67" s="15">
        <f>SUM(P50:P66)</f>
        <v>12</v>
      </c>
      <c r="Q67" s="16">
        <v>30</v>
      </c>
      <c r="R67" s="10"/>
    </row>
    <row r="68" spans="1:19" ht="16.5" customHeight="1" x14ac:dyDescent="0.25">
      <c r="A68" s="236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8"/>
    </row>
    <row r="69" spans="1:19" ht="16.5" customHeight="1" x14ac:dyDescent="0.25">
      <c r="A69" s="204" t="s">
        <v>153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6"/>
    </row>
    <row r="70" spans="1:19" ht="16.5" customHeight="1" x14ac:dyDescent="0.25">
      <c r="A70" s="204" t="s">
        <v>154</v>
      </c>
      <c r="B70" s="205"/>
      <c r="C70" s="205"/>
      <c r="D70" s="205"/>
      <c r="E70" s="205"/>
      <c r="F70" s="205"/>
      <c r="G70" s="205"/>
      <c r="H70" s="206"/>
      <c r="I70" s="146"/>
      <c r="J70" s="203"/>
      <c r="K70" s="239" t="s">
        <v>155</v>
      </c>
      <c r="L70" s="240"/>
      <c r="M70" s="240"/>
      <c r="N70" s="240"/>
      <c r="O70" s="240"/>
      <c r="P70" s="240"/>
      <c r="Q70" s="240"/>
      <c r="R70" s="234"/>
    </row>
    <row r="71" spans="1:19" ht="16.5" customHeight="1" x14ac:dyDescent="0.25">
      <c r="A71" s="5" t="s">
        <v>8</v>
      </c>
      <c r="B71" s="6" t="s">
        <v>9</v>
      </c>
      <c r="C71" s="144" t="s">
        <v>10</v>
      </c>
      <c r="D71" s="144" t="s">
        <v>11</v>
      </c>
      <c r="E71" s="144" t="s">
        <v>12</v>
      </c>
      <c r="F71" s="144" t="s">
        <v>13</v>
      </c>
      <c r="G71" s="144" t="s">
        <v>14</v>
      </c>
      <c r="H71" s="144" t="s">
        <v>15</v>
      </c>
      <c r="I71" s="127"/>
      <c r="J71" s="203"/>
      <c r="K71" s="25" t="s">
        <v>8</v>
      </c>
      <c r="L71" s="26" t="s">
        <v>9</v>
      </c>
      <c r="M71" s="68" t="s">
        <v>10</v>
      </c>
      <c r="N71" s="68" t="s">
        <v>11</v>
      </c>
      <c r="O71" s="68" t="s">
        <v>12</v>
      </c>
      <c r="P71" s="68" t="s">
        <v>13</v>
      </c>
      <c r="Q71" s="68" t="s">
        <v>14</v>
      </c>
      <c r="R71" s="144" t="s">
        <v>15</v>
      </c>
    </row>
    <row r="72" spans="1:19" ht="16.5" customHeight="1" x14ac:dyDescent="0.25">
      <c r="A72" s="7" t="s">
        <v>156</v>
      </c>
      <c r="B72" s="10" t="s">
        <v>157</v>
      </c>
      <c r="C72" s="147">
        <v>2</v>
      </c>
      <c r="D72" s="147">
        <v>1</v>
      </c>
      <c r="E72" s="147"/>
      <c r="F72" s="8">
        <f t="shared" ref="F72:F79" si="5">C72+D72/2+E72/2</f>
        <v>2.5</v>
      </c>
      <c r="G72" s="9">
        <v>5</v>
      </c>
      <c r="H72" s="9" t="s">
        <v>86</v>
      </c>
      <c r="I72" s="185" t="s">
        <v>273</v>
      </c>
      <c r="J72" s="203"/>
      <c r="K72" s="7" t="s">
        <v>158</v>
      </c>
      <c r="L72" s="10" t="s">
        <v>159</v>
      </c>
      <c r="M72" s="147">
        <v>2</v>
      </c>
      <c r="N72" s="147">
        <v>0</v>
      </c>
      <c r="O72" s="147"/>
      <c r="P72" s="8">
        <f t="shared" ref="P72:P77" si="6">M72+N72/2+O72/2</f>
        <v>2</v>
      </c>
      <c r="Q72" s="9">
        <v>4</v>
      </c>
      <c r="R72" s="9" t="s">
        <v>86</v>
      </c>
      <c r="S72" s="186" t="s">
        <v>273</v>
      </c>
    </row>
    <row r="73" spans="1:19" ht="16.5" customHeight="1" x14ac:dyDescent="0.25">
      <c r="A73" s="7" t="s">
        <v>160</v>
      </c>
      <c r="B73" s="133" t="s">
        <v>161</v>
      </c>
      <c r="C73" s="147">
        <v>1</v>
      </c>
      <c r="D73" s="147">
        <v>1</v>
      </c>
      <c r="E73" s="147"/>
      <c r="F73" s="8">
        <f t="shared" si="5"/>
        <v>1.5</v>
      </c>
      <c r="G73" s="147">
        <v>4</v>
      </c>
      <c r="H73" s="12" t="s">
        <v>48</v>
      </c>
      <c r="I73" s="184" t="s">
        <v>272</v>
      </c>
      <c r="J73" s="203"/>
      <c r="K73" s="7" t="s">
        <v>162</v>
      </c>
      <c r="L73" s="10" t="s">
        <v>163</v>
      </c>
      <c r="M73" s="147">
        <v>2</v>
      </c>
      <c r="N73" s="147"/>
      <c r="O73" s="147">
        <v>1</v>
      </c>
      <c r="P73" s="8">
        <f t="shared" si="6"/>
        <v>2.5</v>
      </c>
      <c r="Q73" s="147">
        <v>5</v>
      </c>
      <c r="R73" s="9" t="s">
        <v>106</v>
      </c>
      <c r="S73" s="186" t="s">
        <v>273</v>
      </c>
    </row>
    <row r="74" spans="1:19" ht="16.5" customHeight="1" x14ac:dyDescent="0.25">
      <c r="A74" s="7" t="s">
        <v>164</v>
      </c>
      <c r="B74" s="10" t="s">
        <v>165</v>
      </c>
      <c r="C74" s="147">
        <v>1</v>
      </c>
      <c r="D74" s="147"/>
      <c r="E74" s="147">
        <v>2</v>
      </c>
      <c r="F74" s="8">
        <f t="shared" si="5"/>
        <v>2</v>
      </c>
      <c r="G74" s="9">
        <v>3</v>
      </c>
      <c r="H74" s="9" t="s">
        <v>101</v>
      </c>
      <c r="I74" s="185" t="s">
        <v>273</v>
      </c>
      <c r="J74" s="203"/>
      <c r="K74" s="7" t="s">
        <v>166</v>
      </c>
      <c r="L74" s="10" t="s">
        <v>167</v>
      </c>
      <c r="M74" s="147">
        <v>2</v>
      </c>
      <c r="N74" s="147"/>
      <c r="O74" s="147">
        <v>1</v>
      </c>
      <c r="P74" s="8">
        <f t="shared" si="6"/>
        <v>2.5</v>
      </c>
      <c r="Q74" s="147">
        <v>5</v>
      </c>
      <c r="R74" s="9" t="s">
        <v>146</v>
      </c>
      <c r="S74" s="186" t="s">
        <v>273</v>
      </c>
    </row>
    <row r="75" spans="1:19" ht="16.5" customHeight="1" x14ac:dyDescent="0.25">
      <c r="A75" s="10" t="s">
        <v>168</v>
      </c>
      <c r="B75" s="133" t="s">
        <v>169</v>
      </c>
      <c r="C75" s="147">
        <v>2</v>
      </c>
      <c r="D75" s="147">
        <v>0</v>
      </c>
      <c r="E75" s="147"/>
      <c r="F75" s="32">
        <f t="shared" si="5"/>
        <v>2</v>
      </c>
      <c r="G75" s="31">
        <v>2</v>
      </c>
      <c r="H75" s="9" t="s">
        <v>18</v>
      </c>
      <c r="I75" s="184" t="s">
        <v>272</v>
      </c>
      <c r="J75" s="203"/>
      <c r="K75" s="7" t="s">
        <v>170</v>
      </c>
      <c r="L75" s="10" t="s">
        <v>171</v>
      </c>
      <c r="M75" s="147">
        <v>1</v>
      </c>
      <c r="N75" s="147"/>
      <c r="O75" s="147">
        <v>2</v>
      </c>
      <c r="P75" s="8">
        <f t="shared" si="6"/>
        <v>2</v>
      </c>
      <c r="Q75" s="147">
        <v>3</v>
      </c>
      <c r="R75" s="9" t="s">
        <v>141</v>
      </c>
      <c r="S75" s="186" t="s">
        <v>273</v>
      </c>
    </row>
    <row r="76" spans="1:19" ht="16.5" customHeight="1" x14ac:dyDescent="0.25">
      <c r="A76" s="7" t="s">
        <v>172</v>
      </c>
      <c r="B76" s="133" t="s">
        <v>173</v>
      </c>
      <c r="C76" s="147">
        <v>2</v>
      </c>
      <c r="D76" s="147">
        <v>0</v>
      </c>
      <c r="E76" s="147"/>
      <c r="F76" s="8">
        <f t="shared" si="5"/>
        <v>2</v>
      </c>
      <c r="G76" s="9">
        <v>3</v>
      </c>
      <c r="H76" s="9" t="s">
        <v>18</v>
      </c>
      <c r="I76" s="184" t="s">
        <v>272</v>
      </c>
      <c r="J76" s="203"/>
      <c r="K76" s="7" t="s">
        <v>174</v>
      </c>
      <c r="L76" s="10" t="s">
        <v>175</v>
      </c>
      <c r="M76" s="147">
        <v>2</v>
      </c>
      <c r="N76" s="147">
        <v>0</v>
      </c>
      <c r="O76" s="147"/>
      <c r="P76" s="8">
        <f t="shared" si="6"/>
        <v>2</v>
      </c>
      <c r="Q76" s="147">
        <v>3</v>
      </c>
      <c r="R76" s="147" t="s">
        <v>18</v>
      </c>
      <c r="S76" s="186" t="s">
        <v>273</v>
      </c>
    </row>
    <row r="77" spans="1:19" ht="114.95" customHeight="1" x14ac:dyDescent="0.25">
      <c r="A77" s="7" t="s">
        <v>176</v>
      </c>
      <c r="B77" s="10" t="s">
        <v>177</v>
      </c>
      <c r="C77" s="147">
        <v>1</v>
      </c>
      <c r="D77" s="147">
        <v>0</v>
      </c>
      <c r="E77" s="147"/>
      <c r="F77" s="8">
        <f t="shared" si="5"/>
        <v>1</v>
      </c>
      <c r="G77" s="9">
        <v>6</v>
      </c>
      <c r="H77" s="9" t="s">
        <v>144</v>
      </c>
      <c r="I77" s="185" t="s">
        <v>273</v>
      </c>
      <c r="J77" s="203"/>
      <c r="K77" s="7" t="s">
        <v>178</v>
      </c>
      <c r="L77" s="10" t="s">
        <v>179</v>
      </c>
      <c r="M77" s="147">
        <v>1</v>
      </c>
      <c r="N77" s="147">
        <v>1</v>
      </c>
      <c r="O77" s="147"/>
      <c r="P77" s="8">
        <f t="shared" si="6"/>
        <v>1.5</v>
      </c>
      <c r="Q77" s="147">
        <v>6</v>
      </c>
      <c r="R77" s="66" t="s">
        <v>180</v>
      </c>
      <c r="S77" s="186" t="s">
        <v>273</v>
      </c>
    </row>
    <row r="78" spans="1:19" ht="16.5" customHeight="1" x14ac:dyDescent="0.25">
      <c r="A78" s="7"/>
      <c r="B78" s="27" t="s">
        <v>181</v>
      </c>
      <c r="C78" s="12">
        <v>2</v>
      </c>
      <c r="D78" s="12">
        <v>1</v>
      </c>
      <c r="E78" s="12"/>
      <c r="F78" s="13">
        <f t="shared" si="5"/>
        <v>2.5</v>
      </c>
      <c r="G78" s="12">
        <v>4</v>
      </c>
      <c r="H78" s="12"/>
      <c r="I78" s="185" t="s">
        <v>273</v>
      </c>
      <c r="J78" s="203"/>
      <c r="K78" s="7" t="s">
        <v>182</v>
      </c>
      <c r="L78" s="10" t="s">
        <v>183</v>
      </c>
      <c r="M78" s="37">
        <v>2</v>
      </c>
      <c r="N78" s="37">
        <v>0</v>
      </c>
      <c r="O78" s="37"/>
      <c r="P78" s="38">
        <f>M78+N78/2+O78/2</f>
        <v>2</v>
      </c>
      <c r="Q78" s="48">
        <v>2</v>
      </c>
      <c r="R78" s="147" t="s">
        <v>95</v>
      </c>
      <c r="S78" s="186" t="s">
        <v>273</v>
      </c>
    </row>
    <row r="79" spans="1:19" ht="16.5" customHeight="1" x14ac:dyDescent="0.25">
      <c r="A79" s="7"/>
      <c r="B79" s="133" t="s">
        <v>184</v>
      </c>
      <c r="C79" s="12">
        <v>2</v>
      </c>
      <c r="D79" s="12">
        <v>1</v>
      </c>
      <c r="E79" s="12"/>
      <c r="F79" s="13">
        <f t="shared" si="5"/>
        <v>2.5</v>
      </c>
      <c r="G79" s="12">
        <v>3</v>
      </c>
      <c r="H79" s="9" t="s">
        <v>18</v>
      </c>
      <c r="I79" s="184" t="s">
        <v>272</v>
      </c>
      <c r="J79" s="203"/>
      <c r="L79" s="10" t="s">
        <v>185</v>
      </c>
      <c r="M79" s="31">
        <v>1</v>
      </c>
      <c r="N79" s="31">
        <v>1</v>
      </c>
      <c r="O79" s="31"/>
      <c r="P79" s="32">
        <f>M79+N79/2+O79/2</f>
        <v>1.5</v>
      </c>
      <c r="Q79" s="31">
        <v>2</v>
      </c>
      <c r="R79" s="67"/>
      <c r="S79" s="184" t="s">
        <v>272</v>
      </c>
    </row>
    <row r="80" spans="1:19" ht="16.5" customHeight="1" x14ac:dyDescent="0.25">
      <c r="A80" s="7"/>
      <c r="B80" s="10"/>
      <c r="C80" s="147">
        <f>SUM(C72:C79)</f>
        <v>13</v>
      </c>
      <c r="D80" s="147">
        <f>SUM(D72:D79)</f>
        <v>4</v>
      </c>
      <c r="E80" s="147">
        <f>SUM(E72:E78)</f>
        <v>2</v>
      </c>
      <c r="F80" s="10"/>
      <c r="G80" s="10"/>
      <c r="H80" s="7"/>
      <c r="I80" s="7"/>
      <c r="J80" s="203"/>
      <c r="K80" s="7"/>
      <c r="L80" s="10"/>
      <c r="M80" s="147">
        <f>SUM(M72:M79)</f>
        <v>13</v>
      </c>
      <c r="N80" s="147">
        <f>SUM(N72:N79)</f>
        <v>2</v>
      </c>
      <c r="O80" s="147">
        <f>SUM(O72:O78)</f>
        <v>4</v>
      </c>
      <c r="P80" s="10"/>
      <c r="Q80" s="10"/>
      <c r="R80" s="147"/>
    </row>
    <row r="81" spans="1:20" ht="16.5" customHeight="1" x14ac:dyDescent="0.25">
      <c r="A81" s="210" t="s">
        <v>75</v>
      </c>
      <c r="B81" s="210"/>
      <c r="C81" s="235">
        <f>C80+D80+E80</f>
        <v>19</v>
      </c>
      <c r="D81" s="235"/>
      <c r="E81" s="235"/>
      <c r="F81" s="15">
        <f>SUM(F72:F79)</f>
        <v>16</v>
      </c>
      <c r="G81" s="15">
        <f>SUM(G72:G79)</f>
        <v>30</v>
      </c>
      <c r="H81" s="15"/>
      <c r="I81" s="15"/>
      <c r="J81" s="203"/>
      <c r="K81" s="210" t="s">
        <v>75</v>
      </c>
      <c r="L81" s="210"/>
      <c r="M81" s="211">
        <f>M80+N80+O80</f>
        <v>19</v>
      </c>
      <c r="N81" s="212"/>
      <c r="O81" s="213"/>
      <c r="P81" s="15">
        <f>SUM(P72:P79)</f>
        <v>16</v>
      </c>
      <c r="Q81" s="15">
        <f>SUM(Q72:Q79)</f>
        <v>30</v>
      </c>
      <c r="R81" s="15"/>
    </row>
    <row r="82" spans="1:20" ht="16.5" customHeight="1" x14ac:dyDescent="0.25">
      <c r="A82" s="39"/>
      <c r="B82" s="2"/>
      <c r="C82" s="2"/>
      <c r="D82" s="2"/>
      <c r="E82" s="2"/>
      <c r="F82" s="40"/>
      <c r="G82" s="40"/>
      <c r="H82" s="40"/>
      <c r="I82" s="40"/>
      <c r="J82" s="18"/>
      <c r="K82" s="18"/>
      <c r="L82" s="18"/>
      <c r="M82" s="41"/>
      <c r="N82" s="41"/>
      <c r="O82" s="41"/>
      <c r="P82" s="40"/>
      <c r="Q82" s="40"/>
      <c r="R82" s="42"/>
    </row>
    <row r="83" spans="1:20" ht="16.5" customHeight="1" x14ac:dyDescent="0.25">
      <c r="A83" s="39"/>
      <c r="B83" s="2"/>
      <c r="C83" s="2"/>
      <c r="D83" s="2"/>
      <c r="E83" s="2"/>
      <c r="F83" s="40"/>
      <c r="G83" s="40"/>
      <c r="H83" s="40"/>
      <c r="I83" s="40"/>
      <c r="J83" s="2"/>
      <c r="K83" s="2"/>
      <c r="L83" s="6" t="s">
        <v>186</v>
      </c>
      <c r="M83" s="43">
        <f>COUNTA(L72:L79,B72:B79,B55:B64,L55,L35:L44,B35:B45,L11:L22,B11:B22)</f>
        <v>72</v>
      </c>
      <c r="N83" s="41"/>
      <c r="O83" s="41"/>
      <c r="P83" s="40"/>
      <c r="Q83" s="40"/>
      <c r="R83" s="42"/>
      <c r="S83" s="120" t="s">
        <v>187</v>
      </c>
      <c r="T83" s="121">
        <v>120</v>
      </c>
    </row>
    <row r="84" spans="1:20" ht="16.5" customHeight="1" x14ac:dyDescent="0.25">
      <c r="A84" s="39"/>
      <c r="B84" s="2"/>
      <c r="C84" s="2"/>
      <c r="D84" s="2"/>
      <c r="E84" s="2"/>
      <c r="F84" s="40"/>
      <c r="G84" s="40"/>
      <c r="H84" s="40"/>
      <c r="I84" s="40"/>
      <c r="J84" s="2"/>
      <c r="K84" s="2"/>
      <c r="L84" s="6" t="s">
        <v>188</v>
      </c>
      <c r="M84" s="43">
        <f>SUM(C81,M81,C67,C48,M48,C27,M27)</f>
        <v>159</v>
      </c>
      <c r="N84" s="241" t="s">
        <v>189</v>
      </c>
      <c r="O84" s="242"/>
      <c r="P84" s="242"/>
      <c r="Q84" s="242"/>
      <c r="R84" s="42"/>
      <c r="S84" s="122" t="s">
        <v>190</v>
      </c>
      <c r="T84" s="123">
        <f>SUM(I11:I24,I35:I45,I55:I64,I72:I79)</f>
        <v>0</v>
      </c>
    </row>
    <row r="85" spans="1:20" ht="16.5" customHeight="1" x14ac:dyDescent="0.25">
      <c r="A85" s="39"/>
      <c r="B85" s="2"/>
      <c r="C85" s="2"/>
      <c r="D85" s="2"/>
      <c r="E85" s="2"/>
      <c r="F85" s="40"/>
      <c r="G85" s="40"/>
      <c r="H85" s="40"/>
      <c r="I85" s="40"/>
      <c r="J85" s="2"/>
      <c r="K85" s="2"/>
      <c r="L85" s="6" t="s">
        <v>191</v>
      </c>
      <c r="M85" s="8">
        <f>P81+F81+P67+F67+P48+F48+P27+F27</f>
        <v>115</v>
      </c>
      <c r="N85" s="41"/>
      <c r="O85" s="41"/>
      <c r="P85" s="40"/>
      <c r="Q85" s="40"/>
      <c r="R85" s="42"/>
      <c r="S85" s="122" t="s">
        <v>192</v>
      </c>
      <c r="T85" s="124">
        <f>T84*100/T83</f>
        <v>0</v>
      </c>
    </row>
    <row r="86" spans="1:20" ht="16.5" customHeight="1" x14ac:dyDescent="0.25">
      <c r="A86" s="39"/>
      <c r="B86" s="2"/>
      <c r="C86" s="2"/>
      <c r="D86" s="2"/>
      <c r="E86" s="2"/>
      <c r="F86" s="3"/>
      <c r="G86" s="4"/>
      <c r="H86" s="4"/>
      <c r="I86" s="4"/>
      <c r="J86" s="2"/>
      <c r="K86" s="2"/>
      <c r="L86" s="6" t="s">
        <v>193</v>
      </c>
      <c r="M86" s="147">
        <v>240</v>
      </c>
      <c r="N86" s="2"/>
      <c r="O86" s="2"/>
      <c r="P86" s="4"/>
      <c r="Q86" s="4"/>
      <c r="R86" s="30"/>
    </row>
    <row r="87" spans="1:20" ht="16.5" customHeight="1" x14ac:dyDescent="0.25">
      <c r="A87" s="39"/>
      <c r="B87" s="2"/>
      <c r="C87" s="2"/>
      <c r="D87" s="2"/>
      <c r="E87" s="2"/>
      <c r="F87" s="3"/>
      <c r="G87" s="3"/>
      <c r="H87" s="3"/>
      <c r="I87" s="3"/>
      <c r="J87" s="2"/>
      <c r="K87" s="1"/>
      <c r="L87" s="2"/>
      <c r="M87" s="2"/>
      <c r="N87" s="2"/>
      <c r="O87" s="2"/>
      <c r="P87" s="4"/>
      <c r="Q87" s="4"/>
      <c r="R87" s="30"/>
    </row>
    <row r="88" spans="1:20" ht="16.5" customHeight="1" x14ac:dyDescent="0.25">
      <c r="A88" s="243" t="s">
        <v>194</v>
      </c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5"/>
    </row>
    <row r="89" spans="1:20" ht="16.5" customHeight="1" x14ac:dyDescent="0.25">
      <c r="A89" s="246" t="s">
        <v>68</v>
      </c>
      <c r="B89" s="246"/>
      <c r="C89" s="246"/>
      <c r="D89" s="246"/>
      <c r="E89" s="246"/>
      <c r="F89" s="246"/>
      <c r="G89" s="246"/>
      <c r="H89" s="246"/>
      <c r="I89" s="246"/>
      <c r="J89" s="2"/>
      <c r="K89" s="189" t="s">
        <v>195</v>
      </c>
      <c r="L89" s="189"/>
      <c r="M89" s="189"/>
      <c r="N89" s="189"/>
      <c r="O89" s="189"/>
      <c r="P89" s="189"/>
      <c r="Q89" s="189"/>
      <c r="R89" s="189"/>
    </row>
    <row r="90" spans="1:20" ht="16.5" customHeight="1" thickBot="1" x14ac:dyDescent="0.3">
      <c r="A90" s="156" t="s">
        <v>8</v>
      </c>
      <c r="B90" s="156" t="s">
        <v>9</v>
      </c>
      <c r="C90" s="156" t="s">
        <v>10</v>
      </c>
      <c r="D90" s="156" t="s">
        <v>11</v>
      </c>
      <c r="E90" s="156" t="s">
        <v>12</v>
      </c>
      <c r="F90" s="156" t="s">
        <v>13</v>
      </c>
      <c r="G90" s="156" t="s">
        <v>14</v>
      </c>
      <c r="H90" s="156" t="s">
        <v>15</v>
      </c>
      <c r="I90" s="156" t="s">
        <v>267</v>
      </c>
      <c r="J90" s="2"/>
      <c r="K90" s="44" t="s">
        <v>8</v>
      </c>
      <c r="L90" s="44" t="s">
        <v>9</v>
      </c>
      <c r="M90" s="44" t="s">
        <v>10</v>
      </c>
      <c r="N90" s="44" t="s">
        <v>11</v>
      </c>
      <c r="O90" s="44" t="s">
        <v>12</v>
      </c>
      <c r="P90" s="44" t="s">
        <v>13</v>
      </c>
      <c r="Q90" s="44" t="s">
        <v>14</v>
      </c>
      <c r="R90" s="44" t="s">
        <v>15</v>
      </c>
    </row>
    <row r="91" spans="1:20" ht="16.5" customHeight="1" x14ac:dyDescent="0.25">
      <c r="A91" s="158" t="s">
        <v>217</v>
      </c>
      <c r="B91" s="159" t="s">
        <v>218</v>
      </c>
      <c r="C91" s="160">
        <v>1</v>
      </c>
      <c r="D91" s="160">
        <v>1</v>
      </c>
      <c r="E91" s="161">
        <v>0</v>
      </c>
      <c r="F91" s="162">
        <v>1.5</v>
      </c>
      <c r="G91" s="160">
        <v>2</v>
      </c>
      <c r="H91" s="163" t="s">
        <v>198</v>
      </c>
      <c r="I91" s="247" t="s">
        <v>268</v>
      </c>
      <c r="J91" s="2"/>
      <c r="K91" s="45" t="s">
        <v>199</v>
      </c>
      <c r="L91" s="35" t="s">
        <v>200</v>
      </c>
      <c r="M91" s="37">
        <v>2</v>
      </c>
      <c r="N91" s="37">
        <v>0</v>
      </c>
      <c r="O91" s="37"/>
      <c r="P91" s="38">
        <v>2</v>
      </c>
      <c r="Q91" s="37">
        <v>3</v>
      </c>
      <c r="R91" s="46" t="s">
        <v>18</v>
      </c>
    </row>
    <row r="92" spans="1:20" ht="16.5" customHeight="1" x14ac:dyDescent="0.25">
      <c r="A92" s="164" t="s">
        <v>225</v>
      </c>
      <c r="B92" s="165" t="s">
        <v>226</v>
      </c>
      <c r="C92" s="166">
        <v>1</v>
      </c>
      <c r="D92" s="166">
        <v>1</v>
      </c>
      <c r="E92" s="167">
        <v>0</v>
      </c>
      <c r="F92" s="168">
        <v>1.5</v>
      </c>
      <c r="G92" s="166">
        <v>2</v>
      </c>
      <c r="H92" s="169" t="s">
        <v>198</v>
      </c>
      <c r="I92" s="248"/>
      <c r="J92" s="2"/>
      <c r="K92" s="45" t="s">
        <v>203</v>
      </c>
      <c r="L92" s="35" t="s">
        <v>204</v>
      </c>
      <c r="M92" s="37">
        <v>2</v>
      </c>
      <c r="N92" s="37">
        <v>0</v>
      </c>
      <c r="O92" s="37"/>
      <c r="P92" s="38">
        <v>2</v>
      </c>
      <c r="Q92" s="37">
        <v>3</v>
      </c>
      <c r="R92" s="46" t="s">
        <v>18</v>
      </c>
    </row>
    <row r="93" spans="1:20" ht="16.5" customHeight="1" x14ac:dyDescent="0.25">
      <c r="A93" s="164" t="s">
        <v>232</v>
      </c>
      <c r="B93" s="165" t="s">
        <v>233</v>
      </c>
      <c r="C93" s="166">
        <v>1</v>
      </c>
      <c r="D93" s="166">
        <v>1</v>
      </c>
      <c r="E93" s="167">
        <v>0</v>
      </c>
      <c r="F93" s="168">
        <v>1.5</v>
      </c>
      <c r="G93" s="166">
        <v>2</v>
      </c>
      <c r="H93" s="169" t="s">
        <v>198</v>
      </c>
      <c r="I93" s="248"/>
      <c r="J93" s="2"/>
      <c r="K93" s="45" t="s">
        <v>207</v>
      </c>
      <c r="L93" s="35" t="s">
        <v>208</v>
      </c>
      <c r="M93" s="37">
        <v>2</v>
      </c>
      <c r="N93" s="37">
        <v>0</v>
      </c>
      <c r="O93" s="46"/>
      <c r="P93" s="47">
        <f t="shared" ref="P93:P98" si="7">M93+N93/2+O93/2</f>
        <v>2</v>
      </c>
      <c r="Q93" s="48">
        <v>3</v>
      </c>
      <c r="R93" s="37" t="s">
        <v>18</v>
      </c>
    </row>
    <row r="94" spans="1:20" ht="16.5" customHeight="1" thickBot="1" x14ac:dyDescent="0.3">
      <c r="A94" s="170" t="s">
        <v>261</v>
      </c>
      <c r="B94" s="171" t="s">
        <v>262</v>
      </c>
      <c r="C94" s="172">
        <v>1</v>
      </c>
      <c r="D94" s="172">
        <v>1</v>
      </c>
      <c r="E94" s="173">
        <v>0</v>
      </c>
      <c r="F94" s="174">
        <v>1.5</v>
      </c>
      <c r="G94" s="172">
        <v>2</v>
      </c>
      <c r="H94" s="175" t="s">
        <v>18</v>
      </c>
      <c r="I94" s="249"/>
      <c r="J94" s="2"/>
      <c r="K94" s="45" t="s">
        <v>211</v>
      </c>
      <c r="L94" s="35" t="s">
        <v>212</v>
      </c>
      <c r="M94" s="37">
        <v>2</v>
      </c>
      <c r="N94" s="37">
        <v>0</v>
      </c>
      <c r="O94" s="46"/>
      <c r="P94" s="47">
        <f t="shared" si="7"/>
        <v>2</v>
      </c>
      <c r="Q94" s="48">
        <v>3</v>
      </c>
      <c r="R94" s="37" t="s">
        <v>18</v>
      </c>
    </row>
    <row r="95" spans="1:20" ht="16.5" customHeight="1" x14ac:dyDescent="0.25">
      <c r="A95" s="158" t="s">
        <v>205</v>
      </c>
      <c r="B95" s="159" t="s">
        <v>206</v>
      </c>
      <c r="C95" s="160">
        <v>1</v>
      </c>
      <c r="D95" s="160">
        <v>1</v>
      </c>
      <c r="E95" s="161">
        <v>0</v>
      </c>
      <c r="F95" s="162">
        <v>1.5</v>
      </c>
      <c r="G95" s="160">
        <v>2</v>
      </c>
      <c r="H95" s="163" t="s">
        <v>198</v>
      </c>
      <c r="I95" s="250" t="s">
        <v>269</v>
      </c>
      <c r="J95" s="2"/>
      <c r="K95" s="45" t="s">
        <v>215</v>
      </c>
      <c r="L95" s="35" t="s">
        <v>216</v>
      </c>
      <c r="M95" s="37">
        <v>2</v>
      </c>
      <c r="N95" s="37">
        <v>0</v>
      </c>
      <c r="O95" s="46"/>
      <c r="P95" s="47">
        <f t="shared" si="7"/>
        <v>2</v>
      </c>
      <c r="Q95" s="48">
        <v>3</v>
      </c>
      <c r="R95" s="37" t="s">
        <v>18</v>
      </c>
    </row>
    <row r="96" spans="1:20" ht="16.5" customHeight="1" x14ac:dyDescent="0.25">
      <c r="A96" s="164" t="s">
        <v>209</v>
      </c>
      <c r="B96" s="165" t="s">
        <v>210</v>
      </c>
      <c r="C96" s="166">
        <v>1</v>
      </c>
      <c r="D96" s="166">
        <v>1</v>
      </c>
      <c r="E96" s="167">
        <v>0</v>
      </c>
      <c r="F96" s="168">
        <v>1.5</v>
      </c>
      <c r="G96" s="166">
        <v>2</v>
      </c>
      <c r="H96" s="169" t="s">
        <v>198</v>
      </c>
      <c r="I96" s="251"/>
      <c r="J96" s="2"/>
      <c r="K96" s="45" t="s">
        <v>219</v>
      </c>
      <c r="L96" s="35" t="s">
        <v>220</v>
      </c>
      <c r="M96" s="37">
        <v>2</v>
      </c>
      <c r="N96" s="37">
        <v>0</v>
      </c>
      <c r="O96" s="46"/>
      <c r="P96" s="47">
        <f t="shared" si="7"/>
        <v>2</v>
      </c>
      <c r="Q96" s="48">
        <v>3</v>
      </c>
      <c r="R96" s="37" t="s">
        <v>18</v>
      </c>
    </row>
    <row r="97" spans="1:18" ht="16.5" customHeight="1" x14ac:dyDescent="0.25">
      <c r="A97" s="164" t="s">
        <v>221</v>
      </c>
      <c r="B97" s="165" t="s">
        <v>222</v>
      </c>
      <c r="C97" s="166">
        <v>1</v>
      </c>
      <c r="D97" s="166">
        <v>1</v>
      </c>
      <c r="E97" s="167">
        <v>0</v>
      </c>
      <c r="F97" s="168">
        <v>1.5</v>
      </c>
      <c r="G97" s="166">
        <v>2</v>
      </c>
      <c r="H97" s="169" t="s">
        <v>217</v>
      </c>
      <c r="I97" s="251"/>
      <c r="J97" s="2"/>
      <c r="K97" s="45" t="s">
        <v>223</v>
      </c>
      <c r="L97" s="35" t="s">
        <v>224</v>
      </c>
      <c r="M97" s="37">
        <v>2</v>
      </c>
      <c r="N97" s="37">
        <v>0</v>
      </c>
      <c r="O97" s="46"/>
      <c r="P97" s="47">
        <f t="shared" si="7"/>
        <v>2</v>
      </c>
      <c r="Q97" s="48">
        <v>3</v>
      </c>
      <c r="R97" s="37" t="s">
        <v>18</v>
      </c>
    </row>
    <row r="98" spans="1:18" ht="16.5" customHeight="1" x14ac:dyDescent="0.25">
      <c r="A98" s="164" t="s">
        <v>229</v>
      </c>
      <c r="B98" s="165" t="s">
        <v>230</v>
      </c>
      <c r="C98" s="166">
        <v>1</v>
      </c>
      <c r="D98" s="166">
        <v>1</v>
      </c>
      <c r="E98" s="167">
        <v>0</v>
      </c>
      <c r="F98" s="168">
        <v>1.5</v>
      </c>
      <c r="G98" s="166">
        <v>2</v>
      </c>
      <c r="H98" s="169" t="s">
        <v>225</v>
      </c>
      <c r="I98" s="251"/>
      <c r="J98" s="2"/>
      <c r="K98" s="45" t="s">
        <v>227</v>
      </c>
      <c r="L98" s="35" t="s">
        <v>228</v>
      </c>
      <c r="M98" s="37">
        <v>2</v>
      </c>
      <c r="N98" s="37">
        <v>0</v>
      </c>
      <c r="O98" s="46"/>
      <c r="P98" s="47">
        <f t="shared" si="7"/>
        <v>2</v>
      </c>
      <c r="Q98" s="48">
        <v>3</v>
      </c>
      <c r="R98" s="37" t="s">
        <v>18</v>
      </c>
    </row>
    <row r="99" spans="1:18" ht="16.5" customHeight="1" x14ac:dyDescent="0.25">
      <c r="A99" s="164" t="s">
        <v>234</v>
      </c>
      <c r="B99" s="165" t="s">
        <v>235</v>
      </c>
      <c r="C99" s="166">
        <v>1</v>
      </c>
      <c r="D99" s="166">
        <v>1</v>
      </c>
      <c r="E99" s="167">
        <v>0</v>
      </c>
      <c r="F99" s="168">
        <v>1.5</v>
      </c>
      <c r="G99" s="166">
        <v>2</v>
      </c>
      <c r="H99" s="169" t="s">
        <v>232</v>
      </c>
      <c r="I99" s="251"/>
      <c r="J99" s="2"/>
      <c r="K99" s="190" t="s">
        <v>231</v>
      </c>
      <c r="L99" s="191"/>
      <c r="M99" s="191"/>
      <c r="N99" s="191"/>
      <c r="O99" s="191"/>
      <c r="P99" s="191"/>
      <c r="Q99" s="191"/>
      <c r="R99" s="192"/>
    </row>
    <row r="100" spans="1:18" ht="16.5" customHeight="1" x14ac:dyDescent="0.25">
      <c r="A100" s="176" t="s">
        <v>238</v>
      </c>
      <c r="B100" s="177" t="s">
        <v>239</v>
      </c>
      <c r="C100" s="166">
        <v>1</v>
      </c>
      <c r="D100" s="166">
        <v>1</v>
      </c>
      <c r="E100" s="167">
        <v>0</v>
      </c>
      <c r="F100" s="168">
        <v>1.5</v>
      </c>
      <c r="G100" s="166">
        <v>2</v>
      </c>
      <c r="H100" s="178" t="s">
        <v>18</v>
      </c>
      <c r="I100" s="251"/>
      <c r="J100" s="2"/>
      <c r="K100" s="44" t="s">
        <v>8</v>
      </c>
      <c r="L100" s="44" t="s">
        <v>9</v>
      </c>
      <c r="M100" s="44" t="s">
        <v>10</v>
      </c>
      <c r="N100" s="44" t="s">
        <v>11</v>
      </c>
      <c r="O100" s="44" t="s">
        <v>12</v>
      </c>
      <c r="P100" s="44" t="s">
        <v>13</v>
      </c>
      <c r="Q100" s="44" t="s">
        <v>14</v>
      </c>
      <c r="R100" s="44" t="s">
        <v>15</v>
      </c>
    </row>
    <row r="101" spans="1:18" ht="16.5" customHeight="1" x14ac:dyDescent="0.25">
      <c r="A101" s="176" t="s">
        <v>258</v>
      </c>
      <c r="B101" s="179" t="s">
        <v>259</v>
      </c>
      <c r="C101" s="166">
        <v>1</v>
      </c>
      <c r="D101" s="166">
        <v>1</v>
      </c>
      <c r="E101" s="167">
        <v>0</v>
      </c>
      <c r="F101" s="168">
        <v>1.5</v>
      </c>
      <c r="G101" s="166">
        <v>2</v>
      </c>
      <c r="H101" s="178" t="s">
        <v>18</v>
      </c>
      <c r="I101" s="251"/>
      <c r="J101" s="2"/>
      <c r="K101" s="35" t="s">
        <v>236</v>
      </c>
      <c r="L101" s="36" t="s">
        <v>237</v>
      </c>
      <c r="M101" s="37">
        <v>2</v>
      </c>
      <c r="N101" s="37">
        <v>1</v>
      </c>
      <c r="O101" s="37"/>
      <c r="P101" s="38">
        <f>M101+N101/2+O101/2</f>
        <v>2.5</v>
      </c>
      <c r="Q101" s="48">
        <v>4</v>
      </c>
      <c r="R101" s="49" t="s">
        <v>86</v>
      </c>
    </row>
    <row r="102" spans="1:18" ht="16.5" customHeight="1" thickBot="1" x14ac:dyDescent="0.3">
      <c r="A102" s="180" t="s">
        <v>263</v>
      </c>
      <c r="B102" s="181" t="s">
        <v>264</v>
      </c>
      <c r="C102" s="172">
        <v>1</v>
      </c>
      <c r="D102" s="172">
        <v>1</v>
      </c>
      <c r="E102" s="173">
        <v>0</v>
      </c>
      <c r="F102" s="174">
        <v>1.5</v>
      </c>
      <c r="G102" s="172">
        <v>2</v>
      </c>
      <c r="H102" s="175" t="s">
        <v>18</v>
      </c>
      <c r="I102" s="252"/>
      <c r="J102" s="2"/>
      <c r="K102" s="35" t="s">
        <v>240</v>
      </c>
      <c r="L102" s="35" t="s">
        <v>241</v>
      </c>
      <c r="M102" s="37">
        <v>2</v>
      </c>
      <c r="N102" s="37">
        <v>1</v>
      </c>
      <c r="O102" s="37"/>
      <c r="P102" s="38">
        <f>M102+N102/2+O102/2</f>
        <v>2.5</v>
      </c>
      <c r="Q102" s="48">
        <v>4</v>
      </c>
      <c r="R102" s="37" t="s">
        <v>150</v>
      </c>
    </row>
    <row r="103" spans="1:18" ht="16.5" customHeight="1" x14ac:dyDescent="0.25">
      <c r="A103" s="158" t="s">
        <v>196</v>
      </c>
      <c r="B103" s="159" t="s">
        <v>197</v>
      </c>
      <c r="C103" s="160">
        <v>1</v>
      </c>
      <c r="D103" s="160">
        <v>1</v>
      </c>
      <c r="E103" s="161">
        <v>0</v>
      </c>
      <c r="F103" s="162">
        <v>1.5</v>
      </c>
      <c r="G103" s="160">
        <v>2</v>
      </c>
      <c r="H103" s="163" t="s">
        <v>198</v>
      </c>
      <c r="I103" s="253" t="s">
        <v>270</v>
      </c>
      <c r="J103" s="2"/>
      <c r="K103" s="35" t="s">
        <v>244</v>
      </c>
      <c r="L103" s="45" t="s">
        <v>245</v>
      </c>
      <c r="M103" s="37">
        <v>2</v>
      </c>
      <c r="N103" s="50">
        <v>1</v>
      </c>
      <c r="O103" s="50"/>
      <c r="P103" s="50">
        <f>M103+N103/2+O103/2</f>
        <v>2.5</v>
      </c>
      <c r="Q103" s="48">
        <v>4</v>
      </c>
      <c r="R103" s="37" t="s">
        <v>150</v>
      </c>
    </row>
    <row r="104" spans="1:18" ht="16.5" customHeight="1" x14ac:dyDescent="0.25">
      <c r="A104" s="164" t="s">
        <v>201</v>
      </c>
      <c r="B104" s="165" t="s">
        <v>202</v>
      </c>
      <c r="C104" s="166">
        <v>1</v>
      </c>
      <c r="D104" s="166">
        <v>1</v>
      </c>
      <c r="E104" s="167">
        <v>0</v>
      </c>
      <c r="F104" s="168">
        <v>1.5</v>
      </c>
      <c r="G104" s="166">
        <v>2</v>
      </c>
      <c r="H104" s="169" t="s">
        <v>198</v>
      </c>
      <c r="I104" s="254"/>
      <c r="J104" s="2"/>
      <c r="K104" s="35" t="s">
        <v>248</v>
      </c>
      <c r="L104" s="51" t="s">
        <v>249</v>
      </c>
      <c r="M104" s="52">
        <v>2</v>
      </c>
      <c r="N104" s="52">
        <v>1</v>
      </c>
      <c r="O104" s="52"/>
      <c r="P104" s="52">
        <v>2.5</v>
      </c>
      <c r="Q104" s="48">
        <v>4</v>
      </c>
      <c r="R104" s="37" t="s">
        <v>106</v>
      </c>
    </row>
    <row r="105" spans="1:18" ht="16.5" customHeight="1" x14ac:dyDescent="0.25">
      <c r="A105" s="164" t="s">
        <v>213</v>
      </c>
      <c r="B105" s="165" t="s">
        <v>214</v>
      </c>
      <c r="C105" s="166">
        <v>1</v>
      </c>
      <c r="D105" s="166">
        <v>1</v>
      </c>
      <c r="E105" s="167">
        <v>0</v>
      </c>
      <c r="F105" s="168">
        <v>1.5</v>
      </c>
      <c r="G105" s="166">
        <v>2</v>
      </c>
      <c r="H105" s="169" t="s">
        <v>198</v>
      </c>
      <c r="I105" s="254"/>
      <c r="J105" s="2"/>
      <c r="K105" s="35" t="s">
        <v>252</v>
      </c>
      <c r="L105" s="35" t="s">
        <v>253</v>
      </c>
      <c r="M105" s="37">
        <v>2</v>
      </c>
      <c r="N105" s="46">
        <v>1</v>
      </c>
      <c r="O105" s="46"/>
      <c r="P105" s="47">
        <f>M105+N105/2+O105/2</f>
        <v>2.5</v>
      </c>
      <c r="Q105" s="48">
        <v>4</v>
      </c>
      <c r="R105" s="49" t="s">
        <v>86</v>
      </c>
    </row>
    <row r="106" spans="1:18" ht="16.5" customHeight="1" x14ac:dyDescent="0.25">
      <c r="A106" s="164" t="s">
        <v>242</v>
      </c>
      <c r="B106" s="177" t="s">
        <v>243</v>
      </c>
      <c r="C106" s="166">
        <v>1</v>
      </c>
      <c r="D106" s="166">
        <v>1</v>
      </c>
      <c r="E106" s="167">
        <v>0</v>
      </c>
      <c r="F106" s="168">
        <v>1.5</v>
      </c>
      <c r="G106" s="166">
        <v>2</v>
      </c>
      <c r="H106" s="182" t="s">
        <v>18</v>
      </c>
      <c r="I106" s="254"/>
      <c r="J106" s="2"/>
      <c r="K106" s="35" t="s">
        <v>256</v>
      </c>
      <c r="L106" s="35" t="s">
        <v>257</v>
      </c>
      <c r="M106" s="37">
        <v>2</v>
      </c>
      <c r="N106" s="46">
        <v>1</v>
      </c>
      <c r="O106" s="46"/>
      <c r="P106" s="47">
        <f>M106+N106/2+O106/2</f>
        <v>2.5</v>
      </c>
      <c r="Q106" s="48">
        <v>4</v>
      </c>
      <c r="R106" s="37" t="s">
        <v>18</v>
      </c>
    </row>
    <row r="107" spans="1:18" ht="16.5" customHeight="1" x14ac:dyDescent="0.25">
      <c r="A107" s="176" t="s">
        <v>246</v>
      </c>
      <c r="B107" s="179" t="s">
        <v>247</v>
      </c>
      <c r="C107" s="166">
        <v>1</v>
      </c>
      <c r="D107" s="166">
        <v>1</v>
      </c>
      <c r="E107" s="167">
        <v>0</v>
      </c>
      <c r="F107" s="168">
        <v>1.5</v>
      </c>
      <c r="G107" s="166">
        <v>2</v>
      </c>
      <c r="H107" s="178" t="s">
        <v>18</v>
      </c>
      <c r="I107" s="254"/>
      <c r="J107" s="2"/>
      <c r="K107" s="190" t="s">
        <v>260</v>
      </c>
      <c r="L107" s="191"/>
      <c r="M107" s="191"/>
      <c r="N107" s="191"/>
      <c r="O107" s="191"/>
      <c r="P107" s="191"/>
      <c r="Q107" s="191"/>
      <c r="R107" s="192"/>
    </row>
    <row r="108" spans="1:18" ht="16.5" customHeight="1" x14ac:dyDescent="0.25">
      <c r="A108" s="176" t="s">
        <v>250</v>
      </c>
      <c r="B108" s="179" t="s">
        <v>251</v>
      </c>
      <c r="C108" s="166">
        <v>1</v>
      </c>
      <c r="D108" s="166">
        <v>1</v>
      </c>
      <c r="E108" s="167">
        <v>0</v>
      </c>
      <c r="F108" s="168">
        <v>1.5</v>
      </c>
      <c r="G108" s="166">
        <v>2</v>
      </c>
      <c r="H108" s="178" t="s">
        <v>18</v>
      </c>
      <c r="I108" s="254"/>
      <c r="J108" s="2"/>
      <c r="K108" s="44" t="s">
        <v>8</v>
      </c>
      <c r="L108" s="44" t="s">
        <v>9</v>
      </c>
      <c r="M108" s="44" t="s">
        <v>10</v>
      </c>
      <c r="N108" s="44" t="s">
        <v>11</v>
      </c>
      <c r="O108" s="44" t="s">
        <v>12</v>
      </c>
      <c r="P108" s="44" t="s">
        <v>13</v>
      </c>
      <c r="Q108" s="44" t="s">
        <v>14</v>
      </c>
      <c r="R108" s="44" t="s">
        <v>15</v>
      </c>
    </row>
    <row r="109" spans="1:18" ht="16.5" customHeight="1" thickBot="1" x14ac:dyDescent="0.3">
      <c r="A109" s="170" t="s">
        <v>254</v>
      </c>
      <c r="B109" s="183" t="s">
        <v>255</v>
      </c>
      <c r="C109" s="172">
        <v>1</v>
      </c>
      <c r="D109" s="172">
        <v>1</v>
      </c>
      <c r="E109" s="173">
        <v>0</v>
      </c>
      <c r="F109" s="174">
        <v>1.5</v>
      </c>
      <c r="G109" s="172">
        <v>2</v>
      </c>
      <c r="H109" s="175" t="s">
        <v>18</v>
      </c>
      <c r="I109" s="255"/>
      <c r="J109" s="2"/>
      <c r="K109" s="35" t="s">
        <v>265</v>
      </c>
      <c r="L109" s="35" t="s">
        <v>266</v>
      </c>
      <c r="M109" s="37">
        <v>2</v>
      </c>
      <c r="N109" s="37">
        <v>1</v>
      </c>
      <c r="O109" s="37"/>
      <c r="P109" s="37">
        <v>3</v>
      </c>
      <c r="Q109" s="37">
        <v>3</v>
      </c>
      <c r="R109" s="37" t="s">
        <v>18</v>
      </c>
    </row>
    <row r="110" spans="1:18" ht="16.5" customHeight="1" x14ac:dyDescent="0.25">
      <c r="A110" s="53"/>
      <c r="B110" s="54"/>
      <c r="C110" s="55"/>
      <c r="D110" s="55"/>
      <c r="E110" s="56"/>
      <c r="F110" s="57"/>
      <c r="G110" s="55"/>
      <c r="H110" s="58"/>
      <c r="I110" s="58"/>
    </row>
    <row r="111" spans="1:18" ht="16.5" customHeight="1" x14ac:dyDescent="0.25">
      <c r="A111" s="53"/>
      <c r="B111" s="54"/>
      <c r="C111" s="55"/>
      <c r="D111" s="55"/>
      <c r="E111" s="56"/>
      <c r="F111" s="57"/>
      <c r="G111" s="55"/>
      <c r="H111" s="58"/>
      <c r="I111" s="58"/>
    </row>
  </sheetData>
  <mergeCells count="52">
    <mergeCell ref="K107:R107"/>
    <mergeCell ref="A68:R68"/>
    <mergeCell ref="A69:R69"/>
    <mergeCell ref="A70:H70"/>
    <mergeCell ref="J70:J81"/>
    <mergeCell ref="K70:R70"/>
    <mergeCell ref="A81:B81"/>
    <mergeCell ref="C81:E81"/>
    <mergeCell ref="K81:L81"/>
    <mergeCell ref="M81:O81"/>
    <mergeCell ref="N84:Q84"/>
    <mergeCell ref="A88:R88"/>
    <mergeCell ref="A89:I89"/>
    <mergeCell ref="I91:I94"/>
    <mergeCell ref="I95:I102"/>
    <mergeCell ref="I103:I109"/>
    <mergeCell ref="C28:E28"/>
    <mergeCell ref="A50:L50"/>
    <mergeCell ref="M50:R50"/>
    <mergeCell ref="A52:R52"/>
    <mergeCell ref="K28:L28"/>
    <mergeCell ref="M28:O28"/>
    <mergeCell ref="A32:R32"/>
    <mergeCell ref="A33:H33"/>
    <mergeCell ref="J33:J48"/>
    <mergeCell ref="K33:R33"/>
    <mergeCell ref="A48:B48"/>
    <mergeCell ref="C48:E48"/>
    <mergeCell ref="K48:L48"/>
    <mergeCell ref="M48:O48"/>
    <mergeCell ref="A2:R2"/>
    <mergeCell ref="A3:R3"/>
    <mergeCell ref="A4:R4"/>
    <mergeCell ref="A5:R5"/>
    <mergeCell ref="A7:R7"/>
    <mergeCell ref="A6:P6"/>
    <mergeCell ref="K89:R89"/>
    <mergeCell ref="K99:R99"/>
    <mergeCell ref="A8:R8"/>
    <mergeCell ref="A9:H9"/>
    <mergeCell ref="K9:R9"/>
    <mergeCell ref="A30:L30"/>
    <mergeCell ref="M30:R30"/>
    <mergeCell ref="A53:H53"/>
    <mergeCell ref="J53:J67"/>
    <mergeCell ref="K53:R53"/>
    <mergeCell ref="L58:L66"/>
    <mergeCell ref="A67:B67"/>
    <mergeCell ref="C67:E67"/>
    <mergeCell ref="K67:L67"/>
    <mergeCell ref="M67:O67"/>
    <mergeCell ref="A28:B28"/>
  </mergeCell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Piri Reis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Ece CEYLANI</dc:creator>
  <cp:keywords/>
  <dc:description/>
  <cp:lastModifiedBy>Doc. Dr. Cuneyt EZGI</cp:lastModifiedBy>
  <cp:revision/>
  <dcterms:created xsi:type="dcterms:W3CDTF">2020-09-17T08:04:06Z</dcterms:created>
  <dcterms:modified xsi:type="dcterms:W3CDTF">2021-09-29T18:50:47Z</dcterms:modified>
  <cp:category/>
  <cp:contentStatus/>
</cp:coreProperties>
</file>