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G:\My Drive\01. PRU\2023-2024 Akademik Yılı\Ders Programı\"/>
    </mc:Choice>
  </mc:AlternateContent>
  <xr:revisionPtr revIDLastSave="0" documentId="13_ncr:1_{2C795932-735A-44A3-9AFE-DDAAFB4ACB5A}" xr6:coauthVersionLast="47" xr6:coauthVersionMax="47" xr10:uidLastSave="{00000000-0000-0000-0000-000000000000}"/>
  <bookViews>
    <workbookView xWindow="0" yWindow="0" windowWidth="19200" windowHeight="21000" xr2:uid="{00000000-000D-0000-FFFF-FFFF00000000}"/>
  </bookViews>
  <sheets>
    <sheet name="Sheet1" sheetId="1" r:id="rId1"/>
  </sheets>
  <definedNames>
    <definedName name="_xlnm.Print_Area" localSheetId="0">Sheet1!$A$1:$Q$112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F59" i="1"/>
  <c r="F58" i="1"/>
  <c r="F57" i="1"/>
  <c r="F56" i="1"/>
  <c r="F55" i="1"/>
  <c r="F54" i="1"/>
  <c r="F53" i="1"/>
  <c r="F52" i="1"/>
  <c r="F51" i="1"/>
  <c r="O41" i="1"/>
  <c r="O40" i="1"/>
  <c r="O39" i="1"/>
  <c r="O38" i="1"/>
  <c r="O37" i="1"/>
  <c r="O36" i="1"/>
  <c r="O35" i="1"/>
  <c r="O34" i="1"/>
  <c r="O33" i="1"/>
  <c r="O32" i="1"/>
  <c r="F41" i="1"/>
  <c r="F40" i="1"/>
  <c r="F37" i="1"/>
  <c r="F35" i="1"/>
  <c r="F34" i="1"/>
  <c r="F32" i="1"/>
  <c r="P25" i="1"/>
  <c r="P26" i="1"/>
  <c r="L25" i="1"/>
  <c r="M25" i="1"/>
  <c r="N25" i="1"/>
  <c r="O9" i="1"/>
  <c r="O10" i="1"/>
  <c r="O11" i="1"/>
  <c r="O12" i="1"/>
  <c r="O13" i="1"/>
  <c r="O14" i="1"/>
  <c r="O15" i="1"/>
  <c r="O16" i="1"/>
  <c r="O17" i="1"/>
  <c r="O18" i="1"/>
  <c r="O19" i="1"/>
  <c r="O20" i="1"/>
  <c r="O21" i="1"/>
  <c r="F9" i="1"/>
  <c r="F10" i="1"/>
  <c r="F11" i="1"/>
  <c r="F14" i="1"/>
  <c r="F15" i="1"/>
  <c r="F16" i="1"/>
  <c r="F17" i="1"/>
  <c r="F18" i="1"/>
  <c r="F19" i="1"/>
  <c r="F20" i="1"/>
  <c r="F21" i="1"/>
  <c r="F22" i="1"/>
  <c r="C25" i="1"/>
  <c r="D25" i="1"/>
  <c r="E25" i="1"/>
  <c r="G25" i="1"/>
  <c r="G26" i="1"/>
  <c r="L81" i="1"/>
  <c r="O69" i="1"/>
  <c r="O70" i="1"/>
  <c r="O71" i="1"/>
  <c r="O72" i="1"/>
  <c r="O73" i="1"/>
  <c r="O74" i="1"/>
  <c r="O75" i="1"/>
  <c r="O76" i="1"/>
  <c r="O77" i="1"/>
  <c r="F69" i="1"/>
  <c r="F70" i="1"/>
  <c r="F71" i="1"/>
  <c r="F72" i="1"/>
  <c r="F73" i="1"/>
  <c r="F74" i="1"/>
  <c r="F75" i="1"/>
  <c r="F78" i="1"/>
  <c r="F79" i="1"/>
  <c r="O62" i="1"/>
  <c r="O63" i="1"/>
  <c r="O44" i="1"/>
  <c r="O45" i="1"/>
  <c r="F36" i="1"/>
  <c r="F38" i="1"/>
  <c r="F39" i="1"/>
  <c r="F42" i="1"/>
  <c r="C78" i="1"/>
  <c r="D78" i="1"/>
  <c r="E78" i="1"/>
  <c r="L78" i="1"/>
  <c r="M78" i="1"/>
  <c r="N78" i="1"/>
  <c r="L79" i="1"/>
  <c r="C62" i="1"/>
  <c r="D62" i="1"/>
  <c r="E62" i="1"/>
  <c r="L44" i="1"/>
  <c r="M44" i="1"/>
  <c r="N44" i="1"/>
  <c r="L45" i="1"/>
  <c r="C44" i="1"/>
  <c r="D44" i="1"/>
  <c r="E44" i="1"/>
  <c r="C45" i="1"/>
  <c r="P44" i="1"/>
  <c r="P78" i="1"/>
  <c r="G78" i="1"/>
  <c r="G62" i="1"/>
  <c r="G63" i="1"/>
  <c r="P62" i="1"/>
  <c r="O107" i="1"/>
  <c r="O106" i="1"/>
  <c r="O105" i="1"/>
  <c r="O104" i="1"/>
  <c r="O101" i="1"/>
  <c r="O100" i="1"/>
  <c r="O96" i="1"/>
  <c r="O95" i="1"/>
  <c r="O94" i="1"/>
  <c r="O93" i="1"/>
  <c r="O92" i="1"/>
  <c r="O91" i="1"/>
  <c r="P79" i="1"/>
  <c r="G79" i="1"/>
  <c r="P63" i="1"/>
  <c r="N62" i="1"/>
  <c r="M62" i="1"/>
  <c r="L62" i="1"/>
  <c r="P45" i="1"/>
  <c r="G44" i="1"/>
  <c r="G45" i="1"/>
  <c r="L63" i="1"/>
  <c r="L84" i="1"/>
  <c r="C63" i="1"/>
  <c r="C79" i="1"/>
  <c r="L82" i="1"/>
  <c r="F44" i="1"/>
  <c r="F45" i="1"/>
  <c r="F62" i="1"/>
  <c r="F63" i="1"/>
  <c r="O78" i="1"/>
  <c r="O79" i="1"/>
  <c r="C26" i="1"/>
  <c r="F25" i="1"/>
  <c r="F26" i="1"/>
  <c r="O25" i="1"/>
  <c r="O26" i="1"/>
  <c r="L26" i="1"/>
  <c r="L83" i="1"/>
</calcChain>
</file>

<file path=xl/sharedStrings.xml><?xml version="1.0" encoding="utf-8"?>
<sst xmlns="http://schemas.openxmlformats.org/spreadsheetml/2006/main" count="463" uniqueCount="274">
  <si>
    <t>PIRI REIS UNIVERSITY</t>
  </si>
  <si>
    <t>MARITIME FACULTY</t>
  </si>
  <si>
    <t xml:space="preserve">              DEPARTMENT OF MARITIME TRANSPORTATION MANAGEMENT ENGINEERING  (DECK)</t>
  </si>
  <si>
    <t xml:space="preserve"> ACADEMIC PROGRAMME (COURSE CURRICULUM) </t>
  </si>
  <si>
    <t>NOT: BU DERS PLANI xx.01.2021 TARİH VE 2021/xx SAYILI KARAR İLE ÜNİVERSİTE YÖNETİM  KURULUNDA REVİZE EDİLMİŞTİR.</t>
  </si>
  <si>
    <t xml:space="preserve">I. YEAR/FRESHMAN </t>
  </si>
  <si>
    <t xml:space="preserve">I. SEMESTER (FALL) </t>
  </si>
  <si>
    <t xml:space="preserve">II. SEMESTER (SPRING) </t>
  </si>
  <si>
    <t>Code</t>
  </si>
  <si>
    <t>Course Name</t>
  </si>
  <si>
    <t>T</t>
  </si>
  <si>
    <t>P</t>
  </si>
  <si>
    <t>L</t>
  </si>
  <si>
    <t>C</t>
  </si>
  <si>
    <t>ECTS</t>
  </si>
  <si>
    <t>Prerequisite</t>
  </si>
  <si>
    <t>MATH 111</t>
  </si>
  <si>
    <t>Mathematics-I</t>
  </si>
  <si>
    <t>None</t>
  </si>
  <si>
    <t>MATH 121</t>
  </si>
  <si>
    <t>Mathematics-II</t>
  </si>
  <si>
    <t>PHYS 111</t>
  </si>
  <si>
    <t>Physics-I</t>
  </si>
  <si>
    <t>PHYS 121</t>
  </si>
  <si>
    <t>Physics-II</t>
  </si>
  <si>
    <t>PHYS 111L</t>
  </si>
  <si>
    <t>Physics-I (Lab.)</t>
  </si>
  <si>
    <t>PHYS 121L</t>
  </si>
  <si>
    <t>Physics-II (Lab.)</t>
  </si>
  <si>
    <t>CHEM 114</t>
  </si>
  <si>
    <t>Chemistry</t>
  </si>
  <si>
    <t>MF 121</t>
  </si>
  <si>
    <t xml:space="preserve">Statics </t>
  </si>
  <si>
    <t>CHEM 114L</t>
  </si>
  <si>
    <t>Chemistry Lab.</t>
  </si>
  <si>
    <t>MTME 121</t>
  </si>
  <si>
    <t>Seamanship-II</t>
  </si>
  <si>
    <t>MTME 111Y</t>
  </si>
  <si>
    <t>MF 111</t>
  </si>
  <si>
    <t>Computer Technologies and Programming</t>
  </si>
  <si>
    <t>MTME 122</t>
  </si>
  <si>
    <t xml:space="preserve">Terrestrial Navigation </t>
  </si>
  <si>
    <t>MTME 112Y</t>
  </si>
  <si>
    <t>Seamanship-I</t>
  </si>
  <si>
    <t>MTME 123</t>
  </si>
  <si>
    <t>Maritime English-II</t>
  </si>
  <si>
    <t xml:space="preserve">Introduction to Navigation </t>
  </si>
  <si>
    <t>MTME 124</t>
  </si>
  <si>
    <t>Navigational Watchkeeping-I</t>
  </si>
  <si>
    <t>MTME 113</t>
  </si>
  <si>
    <t>Maritime English-I</t>
  </si>
  <si>
    <t>STCW 122</t>
  </si>
  <si>
    <t>Proficiency of Survival Crafts</t>
  </si>
  <si>
    <t>STCW 112</t>
  </si>
  <si>
    <t>Survival At Sea</t>
  </si>
  <si>
    <t>STCW 123</t>
  </si>
  <si>
    <t>Elementary First Aid</t>
  </si>
  <si>
    <t>STCW 113</t>
  </si>
  <si>
    <t>Basic Fire Fighting</t>
  </si>
  <si>
    <t>STCW 124</t>
  </si>
  <si>
    <t>Combined Ship Security Dutites</t>
  </si>
  <si>
    <t>STCW 114</t>
  </si>
  <si>
    <t>Personnel Safety and Social Responsibility</t>
  </si>
  <si>
    <t>CARC01</t>
  </si>
  <si>
    <t>Carreer Planning</t>
  </si>
  <si>
    <t>TURC01*</t>
  </si>
  <si>
    <t>Turkish-I</t>
  </si>
  <si>
    <t>Humanities or Social Sciences Elective Courses</t>
  </si>
  <si>
    <t>ATF 101**</t>
  </si>
  <si>
    <t xml:space="preserve">Academic Turkish for Foreign Students </t>
  </si>
  <si>
    <t>*</t>
  </si>
  <si>
    <t>Compulsory  for Turkish students</t>
  </si>
  <si>
    <t>**</t>
  </si>
  <si>
    <t>Compulsory for Foreign Students</t>
  </si>
  <si>
    <t>TOTAL CLASS HOURS PER WEEK/CREDITS</t>
  </si>
  <si>
    <r>
      <t xml:space="preserve"> I. SEA TERM (ONBOARD TRAINING-3 Months)  (Prerequisites: To get at least "FF" or "NP" from </t>
    </r>
    <r>
      <rPr>
        <b/>
        <sz val="12"/>
        <rFont val="Times New Roman"/>
        <family val="1"/>
        <charset val="162"/>
      </rPr>
      <t>MTME 111Y</t>
    </r>
    <r>
      <rPr>
        <b/>
        <sz val="12"/>
        <color theme="1"/>
        <rFont val="Times New Roman"/>
        <family val="1"/>
        <charset val="162"/>
      </rPr>
      <t>, MTME 112, MTME 113, MTME 124, MTME 121, MTME 122, MTME 123</t>
    </r>
  </si>
  <si>
    <t xml:space="preserve">2.YEAR/SOPHOMORE </t>
  </si>
  <si>
    <t xml:space="preserve">III. SEMESTER (FALL) </t>
  </si>
  <si>
    <t>IV. SEMESTER (SPRING)</t>
  </si>
  <si>
    <t>MATH 214</t>
  </si>
  <si>
    <t xml:space="preserve">Linear Algebra </t>
  </si>
  <si>
    <t>MATH 223</t>
  </si>
  <si>
    <t xml:space="preserve">Differential Equations </t>
  </si>
  <si>
    <t>MF 221</t>
  </si>
  <si>
    <t xml:space="preserve">Electronics. </t>
  </si>
  <si>
    <t>MATH 224</t>
  </si>
  <si>
    <t xml:space="preserve">Probability and Statistics. </t>
  </si>
  <si>
    <t>MTME 211Y</t>
  </si>
  <si>
    <t>Structure and Stability of Ships</t>
  </si>
  <si>
    <t>MF121</t>
  </si>
  <si>
    <t>MF 222</t>
  </si>
  <si>
    <t>Dynamics</t>
  </si>
  <si>
    <t>MTME 212Y</t>
  </si>
  <si>
    <t>Celestial Navigation-I</t>
  </si>
  <si>
    <t>MTME 226</t>
  </si>
  <si>
    <t xml:space="preserve">Cargo Handling and Ship Stability-I </t>
  </si>
  <si>
    <t>MTME 211
CHEM 114</t>
  </si>
  <si>
    <t>MTME 213</t>
  </si>
  <si>
    <t xml:space="preserve">Meteorology. </t>
  </si>
  <si>
    <t>MTME 227</t>
  </si>
  <si>
    <t xml:space="preserve">Celestial Navigation-II </t>
  </si>
  <si>
    <t>MTME 214Y</t>
  </si>
  <si>
    <t xml:space="preserve">Navigational Watchkeeping-II  </t>
  </si>
  <si>
    <t>MTME 223</t>
  </si>
  <si>
    <t xml:space="preserve">Electronic Navigation-I </t>
  </si>
  <si>
    <t>STCW 212</t>
  </si>
  <si>
    <t>Advanced Fire Figthing</t>
  </si>
  <si>
    <t>MTME 224</t>
  </si>
  <si>
    <t>Maritime Communications-I</t>
  </si>
  <si>
    <t>STCW 213</t>
  </si>
  <si>
    <t>Medical Care Onboard Ships</t>
  </si>
  <si>
    <t>MTME 225</t>
  </si>
  <si>
    <t xml:space="preserve">International Maritime Conventions </t>
  </si>
  <si>
    <t>TURC02</t>
  </si>
  <si>
    <t>Turkish-II</t>
  </si>
  <si>
    <t>ATAC02</t>
  </si>
  <si>
    <t xml:space="preserve">Atatürk's Principles and History of Turkish Revolution-II </t>
  </si>
  <si>
    <t>ATAC01</t>
  </si>
  <si>
    <t xml:space="preserve">Atatürk's Principles and History of Turkish Revolution-I </t>
  </si>
  <si>
    <t>WASC01</t>
  </si>
  <si>
    <t>Water Sports</t>
  </si>
  <si>
    <t xml:space="preserve"> </t>
  </si>
  <si>
    <t xml:space="preserve"> II. SEA TERM (ONBOARD TRAINING-3 Months)  (Prerequisites: To get at least "DD" from MTME 111, MTME 112, MTME 124, MTME 121, MTME 122)</t>
  </si>
  <si>
    <t xml:space="preserve">3.YEAR/JUNIOR </t>
  </si>
  <si>
    <t xml:space="preserve">V. SEMESTER (FALL) </t>
  </si>
  <si>
    <t>VI. SEMESTER (SPRING)</t>
  </si>
  <si>
    <t>MF 223</t>
  </si>
  <si>
    <t xml:space="preserve">Introduction to Maritime Law </t>
  </si>
  <si>
    <t>MTME 320</t>
  </si>
  <si>
    <t xml:space="preserve">SEA TERM </t>
  </si>
  <si>
    <t>MTME 311Y</t>
  </si>
  <si>
    <t xml:space="preserve">Cargo Handling and Ship Stability-II </t>
  </si>
  <si>
    <t>MTME 221Y</t>
  </si>
  <si>
    <t>Onboard Training (6 Months: 15 Feb-15 Sep)</t>
  </si>
  <si>
    <t>MTME 312</t>
  </si>
  <si>
    <t>Shiphandling-I</t>
  </si>
  <si>
    <t>MTME 313</t>
  </si>
  <si>
    <t xml:space="preserve">Electronic Navigation-II </t>
  </si>
  <si>
    <t>MTME 314</t>
  </si>
  <si>
    <t xml:space="preserve">Maritime Communications-II </t>
  </si>
  <si>
    <t>MTME 315</t>
  </si>
  <si>
    <t xml:space="preserve">Maritime Transportation and Management. </t>
  </si>
  <si>
    <t>MTME 316</t>
  </si>
  <si>
    <t>Quality and Safety Management</t>
  </si>
  <si>
    <t>IND 331</t>
  </si>
  <si>
    <t>Operational Research</t>
  </si>
  <si>
    <t>MTME 318</t>
  </si>
  <si>
    <t xml:space="preserve">Emergency Response Procedures </t>
  </si>
  <si>
    <t>Elective Faculty Course</t>
  </si>
  <si>
    <t xml:space="preserve">4. YEAR/SENIOR </t>
  </si>
  <si>
    <t xml:space="preserve">VII. SEMESTER (FALL) </t>
  </si>
  <si>
    <t xml:space="preserve">VIII. SEMESTER (SPRING) </t>
  </si>
  <si>
    <t>MF 411</t>
  </si>
  <si>
    <t>Leadership, Organization and Management</t>
  </si>
  <si>
    <t>MF 412</t>
  </si>
  <si>
    <t xml:space="preserve">Business Law </t>
  </si>
  <si>
    <t>MTME 412</t>
  </si>
  <si>
    <t>Ship Construction</t>
  </si>
  <si>
    <t>MTME 311</t>
  </si>
  <si>
    <t>MTME 421</t>
  </si>
  <si>
    <t>Maritime Management (Technical and Commercial)</t>
  </si>
  <si>
    <t>MTME 413</t>
  </si>
  <si>
    <t xml:space="preserve">Advanced Navigation </t>
  </si>
  <si>
    <t>MTME 122, MTME 222Y, MTME 223, MTME 313</t>
  </si>
  <si>
    <t>MTME 422</t>
  </si>
  <si>
    <t xml:space="preserve">Shiphandling-II </t>
  </si>
  <si>
    <t>MTME 414</t>
  </si>
  <si>
    <t>Maritime Economics</t>
  </si>
  <si>
    <t>MTME 423</t>
  </si>
  <si>
    <t>Advance Maritime English</t>
  </si>
  <si>
    <t>MF 418Y</t>
  </si>
  <si>
    <t>Research &amp; Presentation Techniques</t>
  </si>
  <si>
    <t>IND331</t>
  </si>
  <si>
    <t>MTME 424</t>
  </si>
  <si>
    <t xml:space="preserve">Meteorology and Oceanography </t>
  </si>
  <si>
    <t>Elective Department Course</t>
  </si>
  <si>
    <t>MTME 426</t>
  </si>
  <si>
    <t>Maritime Commercial Law</t>
  </si>
  <si>
    <t>Free Elective Course</t>
  </si>
  <si>
    <t>MTME 427</t>
  </si>
  <si>
    <t xml:space="preserve">Marine Engineering Systems </t>
  </si>
  <si>
    <t>MF 428</t>
  </si>
  <si>
    <t>Design Project</t>
  </si>
  <si>
    <t xml:space="preserve">1) to get at least "DD" from 
MF418
2) To be enrolled to 
MTME 320
3) To be at least at 7th semester and have completed 120 AKTS  </t>
  </si>
  <si>
    <t>Total Course</t>
  </si>
  <si>
    <t>Total Class Hours</t>
  </si>
  <si>
    <t>MTME320 excluded</t>
  </si>
  <si>
    <t>Total Credits</t>
  </si>
  <si>
    <t>Total ECTS</t>
  </si>
  <si>
    <t>Maritime Transportation and Management Engineering Elective Courses</t>
  </si>
  <si>
    <t>Elective Faculty Courses</t>
  </si>
  <si>
    <t>Prerequsities</t>
  </si>
  <si>
    <t>HSS 001</t>
  </si>
  <si>
    <t>Humanity and Society</t>
  </si>
  <si>
    <t>N/A</t>
  </si>
  <si>
    <t>MF 001</t>
  </si>
  <si>
    <t>Ballast and Waste Water Treatment</t>
  </si>
  <si>
    <t>HSS 002</t>
  </si>
  <si>
    <t>Philosophy and Science</t>
  </si>
  <si>
    <t>MF 002</t>
  </si>
  <si>
    <t>Marine Biology</t>
  </si>
  <si>
    <t>HSS 003</t>
  </si>
  <si>
    <t>History of Culture</t>
  </si>
  <si>
    <t>MF 003</t>
  </si>
  <si>
    <t>Fundamentals of Shipping</t>
  </si>
  <si>
    <t>HSS 004</t>
  </si>
  <si>
    <t>History of Science and Technology</t>
  </si>
  <si>
    <t>MF 004</t>
  </si>
  <si>
    <t>Marine Environmental Management</t>
  </si>
  <si>
    <t>HSS 005</t>
  </si>
  <si>
    <t>Engineering Ethics</t>
  </si>
  <si>
    <t>MF 006</t>
  </si>
  <si>
    <t>Port and Terminal Operations Management</t>
  </si>
  <si>
    <t>HSS 006</t>
  </si>
  <si>
    <t>French I</t>
  </si>
  <si>
    <t>MF 007</t>
  </si>
  <si>
    <t>Project Management</t>
  </si>
  <si>
    <t>HSS 007</t>
  </si>
  <si>
    <t>French II</t>
  </si>
  <si>
    <t>MF 008</t>
  </si>
  <si>
    <t>Research Methodology</t>
  </si>
  <si>
    <t>HSS 008</t>
  </si>
  <si>
    <t>Basic Russian I</t>
  </si>
  <si>
    <t>MF 009</t>
  </si>
  <si>
    <t>Energy Management Onboard Ships</t>
  </si>
  <si>
    <t>HSS 009</t>
  </si>
  <si>
    <t>Basic Russian II</t>
  </si>
  <si>
    <t>Elective Department Courses</t>
  </si>
  <si>
    <t>HSS 010</t>
  </si>
  <si>
    <t>Basic Chinese I</t>
  </si>
  <si>
    <t>HSS 011</t>
  </si>
  <si>
    <t>Basic Chinese II</t>
  </si>
  <si>
    <t>DECK 001</t>
  </si>
  <si>
    <t>International Multi-modal Transportation</t>
  </si>
  <si>
    <t>MTME315</t>
  </si>
  <si>
    <t>HSS 012</t>
  </si>
  <si>
    <t xml:space="preserve">Introduction to Economics </t>
  </si>
  <si>
    <t>DECK 002</t>
  </si>
  <si>
    <t>Chartering and Brokering</t>
  </si>
  <si>
    <t>HSS 013</t>
  </si>
  <si>
    <t>Introduction to Management</t>
  </si>
  <si>
    <t>DECK 003</t>
  </si>
  <si>
    <t xml:space="preserve">Marine Salvage Operations </t>
  </si>
  <si>
    <t>MTME211</t>
  </si>
  <si>
    <t>HSS 014</t>
  </si>
  <si>
    <t>Organizational Psychology</t>
  </si>
  <si>
    <t>DECK 004</t>
  </si>
  <si>
    <t>Strategic Planning</t>
  </si>
  <si>
    <t>HSS 015</t>
  </si>
  <si>
    <t>Fundamentals of Law</t>
  </si>
  <si>
    <t>ULT 005</t>
  </si>
  <si>
    <t>Supply Chain Management</t>
  </si>
  <si>
    <t>HSS 016</t>
  </si>
  <si>
    <t>International Trade</t>
  </si>
  <si>
    <t>ME 005</t>
  </si>
  <si>
    <t>Renewable Energy Sources</t>
  </si>
  <si>
    <t>HSS 017</t>
  </si>
  <si>
    <t>Maritime History and Culture</t>
  </si>
  <si>
    <t>DECK 006</t>
  </si>
  <si>
    <t>Tanker Operations</t>
  </si>
  <si>
    <t>HSS018</t>
  </si>
  <si>
    <t>HSS 018</t>
  </si>
  <si>
    <t>Tanker Familiarization</t>
  </si>
  <si>
    <t>DECK 007</t>
  </si>
  <si>
    <t>PSC Procedures and Communication</t>
  </si>
  <si>
    <t>MTME123</t>
  </si>
  <si>
    <t>HSS 019</t>
  </si>
  <si>
    <t>Nano Science and Nano Technology</t>
  </si>
  <si>
    <t>DECK 008</t>
  </si>
  <si>
    <t>Shipping and Logistics</t>
  </si>
  <si>
    <t>Free Elective Courses</t>
  </si>
  <si>
    <t>FE101</t>
  </si>
  <si>
    <t>Volunteering Practices</t>
  </si>
  <si>
    <t xml:space="preserve">
1. To meet prerequisite requirement of Short Term Sea Trainings
2. To get at least "DD" from MTME 211, MTME 212Y, MTME 214Y, MTME 223, MTME 226, MTME 227, MTME 313, MTME 311Y, MTME 312, MTME 314, MTME 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</si>
</sst>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i/>
      <sz val="12"/>
      <name val="Times New Roman"/>
      <family val="1"/>
      <charset val="162"/>
    </font>
    <font>
      <sz val="12"/>
      <name val="Times New Roman"/>
      <family val="1"/>
      <charset val="162"/>
    </font>
    <font>
      <sz val="10"/>
      <color theme="1"/>
      <name val="Times New Roman"/>
      <family val="1"/>
      <charset val="162"/>
    </font>
    <font>
      <b/>
      <sz val="12"/>
      <color theme="1"/>
      <name val="Times New Roman"/>
      <family val="1"/>
    </font>
    <font>
      <sz val="12"/>
      <color indexed="8"/>
      <name val="Times New Roman"/>
      <family val="1"/>
      <charset val="162"/>
    </font>
    <font>
      <b/>
      <sz val="12"/>
      <name val="Times New Roman"/>
      <family val="1"/>
      <charset val="162"/>
    </font>
    <font>
      <sz val="11"/>
      <color theme="1"/>
      <name val="Calibri"/>
      <family val="2"/>
      <scheme val="minor"/>
    </font>
    <font>
      <sz val="12"/>
      <color theme="1"/>
      <name val="Times New Roman"/>
      <family val="1"/>
    </font>
    <font>
      <sz val="12"/>
      <name val="Times New Roman"/>
      <family val="1"/>
    </font>
    <font>
      <sz val="10"/>
      <color theme="1"/>
      <name val="Times New Roman"/>
      <family val="1"/>
    </font>
    <font>
      <sz val="12"/>
      <color rgb="FFFF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9" fillId="0" borderId="0"/>
  </cellStyleXfs>
  <cellXfs count="171">
    <xf numFmtId="0" fontId="0" fillId="0" borderId="0" xfId="0"/>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1" fillId="0" borderId="0" xfId="0" applyFont="1" applyAlignment="1">
      <alignment vertical="center" wrapText="1"/>
    </xf>
    <xf numFmtId="1" fontId="2"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4" fillId="0" borderId="8" xfId="0" applyFont="1" applyBorder="1" applyAlignment="1">
      <alignment horizontal="left" vertical="center" wrapText="1"/>
    </xf>
    <xf numFmtId="1" fontId="2" fillId="0" borderId="8" xfId="0" applyNumberFormat="1" applyFont="1" applyBorder="1" applyAlignment="1">
      <alignment horizontal="center" vertical="center"/>
    </xf>
    <xf numFmtId="164" fontId="2" fillId="0" borderId="8"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2" fillId="0" borderId="0" xfId="0" applyFont="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vertical="center" wrapText="1"/>
    </xf>
    <xf numFmtId="1" fontId="2" fillId="0" borderId="9"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2" fillId="0" borderId="9" xfId="0" applyFont="1" applyBorder="1" applyAlignment="1">
      <alignment horizontal="center" vertical="center" wrapText="1"/>
    </xf>
    <xf numFmtId="164" fontId="6" fillId="0" borderId="8"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8" xfId="0" applyFont="1" applyBorder="1" applyAlignment="1">
      <alignment horizontal="left" vertical="center" wrapText="1"/>
    </xf>
    <xf numFmtId="0" fontId="2" fillId="0" borderId="8" xfId="0" applyFont="1" applyBorder="1" applyAlignment="1">
      <alignment horizontal="center" vertical="center"/>
    </xf>
    <xf numFmtId="1" fontId="2" fillId="0" borderId="8" xfId="0" applyNumberFormat="1" applyFont="1" applyBorder="1" applyAlignment="1">
      <alignment horizontal="lef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4" fillId="0" borderId="0" xfId="0" applyFont="1" applyAlignment="1">
      <alignment vertical="top" wrapText="1"/>
    </xf>
    <xf numFmtId="0" fontId="4" fillId="0" borderId="8" xfId="0" applyFont="1" applyBorder="1" applyAlignment="1">
      <alignment horizontal="center" vertical="top" wrapText="1"/>
    </xf>
    <xf numFmtId="164" fontId="4" fillId="0" borderId="8" xfId="0" applyNumberFormat="1" applyFont="1" applyBorder="1" applyAlignment="1">
      <alignment horizontal="center" vertical="center" wrapText="1"/>
    </xf>
    <xf numFmtId="0" fontId="4" fillId="0" borderId="8" xfId="0" applyFont="1" applyBorder="1" applyAlignment="1">
      <alignment horizontal="center" vertical="center"/>
    </xf>
    <xf numFmtId="165" fontId="4" fillId="0" borderId="8" xfId="0" applyNumberFormat="1" applyFont="1" applyBorder="1" applyAlignment="1">
      <alignment horizontal="center" vertical="center" wrapText="1"/>
    </xf>
    <xf numFmtId="1" fontId="4" fillId="0" borderId="8" xfId="0" applyNumberFormat="1" applyFont="1" applyBorder="1" applyAlignment="1">
      <alignment horizontal="center" vertical="center"/>
    </xf>
    <xf numFmtId="164" fontId="4" fillId="0" borderId="8" xfId="0" applyNumberFormat="1" applyFont="1" applyBorder="1" applyAlignment="1">
      <alignment horizontal="center" vertical="center"/>
    </xf>
    <xf numFmtId="1" fontId="4" fillId="0" borderId="8" xfId="0" applyNumberFormat="1" applyFont="1" applyBorder="1" applyAlignment="1">
      <alignment horizontal="center" vertical="center" wrapText="1"/>
    </xf>
    <xf numFmtId="0" fontId="7" fillId="0" borderId="0" xfId="0" applyFont="1" applyAlignment="1">
      <alignment vertical="center" wrapText="1"/>
    </xf>
    <xf numFmtId="0" fontId="4" fillId="0" borderId="8"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165"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2" fillId="0" borderId="9" xfId="0" applyNumberFormat="1" applyFont="1" applyBorder="1" applyAlignment="1">
      <alignment horizontal="center" vertical="center" wrapText="1"/>
    </xf>
    <xf numFmtId="165" fontId="1"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vertical="center" wrapText="1"/>
    </xf>
    <xf numFmtId="1" fontId="10" fillId="0" borderId="8" xfId="0" applyNumberFormat="1" applyFont="1" applyBorder="1" applyAlignment="1">
      <alignment horizontal="center" vertical="center" wrapText="1"/>
    </xf>
    <xf numFmtId="164" fontId="10" fillId="0" borderId="8" xfId="0" applyNumberFormat="1" applyFont="1" applyBorder="1" applyAlignment="1">
      <alignment horizontal="center" vertical="center" wrapText="1"/>
    </xf>
    <xf numFmtId="0" fontId="6" fillId="0" borderId="8"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2" fillId="0" borderId="5" xfId="0" applyFont="1" applyBorder="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8" fillId="0" borderId="8" xfId="0" applyFont="1" applyBorder="1" applyAlignment="1">
      <alignment horizontal="center" vertical="center" wrapText="1"/>
    </xf>
    <xf numFmtId="1" fontId="6" fillId="0" borderId="8"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12" xfId="0" applyFont="1" applyBorder="1" applyAlignment="1">
      <alignment vertical="center" wrapText="1"/>
    </xf>
    <xf numFmtId="0" fontId="11" fillId="0" borderId="8" xfId="0" applyFont="1" applyBorder="1" applyAlignment="1">
      <alignment horizontal="left" vertical="center" wrapText="1"/>
    </xf>
    <xf numFmtId="1" fontId="10" fillId="0" borderId="5" xfId="0" applyNumberFormat="1" applyFont="1" applyBorder="1" applyAlignment="1">
      <alignment horizontal="center" vertical="center" wrapText="1"/>
    </xf>
    <xf numFmtId="1" fontId="10" fillId="0" borderId="8" xfId="0" applyNumberFormat="1" applyFont="1" applyBorder="1" applyAlignment="1">
      <alignment horizontal="center" vertical="center"/>
    </xf>
    <xf numFmtId="164" fontId="10" fillId="0" borderId="8" xfId="0" applyNumberFormat="1" applyFont="1" applyBorder="1" applyAlignment="1">
      <alignment horizontal="center" vertical="center"/>
    </xf>
    <xf numFmtId="165" fontId="2" fillId="0" borderId="8" xfId="0" applyNumberFormat="1" applyFont="1" applyBorder="1" applyAlignment="1">
      <alignment horizontal="center" vertical="center"/>
    </xf>
    <xf numFmtId="0" fontId="2" fillId="0" borderId="8" xfId="0" applyFont="1" applyBorder="1" applyAlignment="1">
      <alignment vertical="center"/>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8"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164" fontId="2" fillId="0" borderId="2" xfId="0" applyNumberFormat="1" applyFont="1" applyBorder="1" applyAlignment="1">
      <alignment horizontal="left" vertical="center" wrapText="1"/>
    </xf>
    <xf numFmtId="164" fontId="2" fillId="0" borderId="0" xfId="0" applyNumberFormat="1" applyFont="1" applyAlignment="1">
      <alignment horizontal="left" vertical="center" wrapText="1"/>
    </xf>
    <xf numFmtId="0" fontId="6" fillId="0" borderId="8" xfId="0" applyFont="1" applyBorder="1" applyAlignment="1">
      <alignment horizontal="center" vertical="center" wrapText="1"/>
    </xf>
    <xf numFmtId="1" fontId="6" fillId="0" borderId="8" xfId="0" applyNumberFormat="1" applyFont="1" applyBorder="1" applyAlignment="1">
      <alignment horizontal="center" vertical="center" wrapText="1"/>
    </xf>
    <xf numFmtId="0" fontId="3" fillId="0" borderId="0" xfId="0" applyFont="1" applyAlignment="1">
      <alignment horizontal="center" vertical="top"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center" vertical="center" wrapText="1"/>
    </xf>
    <xf numFmtId="0" fontId="6" fillId="0" borderId="8" xfId="0" applyFont="1" applyFill="1" applyBorder="1" applyAlignment="1">
      <alignment vertical="center" wrapText="1"/>
    </xf>
    <xf numFmtId="164" fontId="6" fillId="0" borderId="8"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164" fontId="6"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horizontal="center" vertical="center" wrapText="1"/>
    </xf>
    <xf numFmtId="0" fontId="2" fillId="0" borderId="12" xfId="0" applyFont="1" applyFill="1" applyBorder="1" applyAlignment="1">
      <alignment vertical="center" wrapText="1"/>
    </xf>
    <xf numFmtId="0" fontId="4" fillId="0" borderId="8" xfId="0" applyFont="1" applyFill="1" applyBorder="1" applyAlignment="1">
      <alignment vertical="center" wrapText="1"/>
    </xf>
    <xf numFmtId="0" fontId="2" fillId="0" borderId="8" xfId="0" applyFont="1" applyFill="1" applyBorder="1" applyAlignment="1">
      <alignment horizontal="center" vertical="center" wrapText="1"/>
    </xf>
    <xf numFmtId="165" fontId="2" fillId="0" borderId="8"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6" xfId="0"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9" xfId="0" applyFont="1" applyFill="1" applyBorder="1" applyAlignment="1">
      <alignment vertical="center" wrapText="1"/>
    </xf>
    <xf numFmtId="0" fontId="1" fillId="0" borderId="9" xfId="0" applyFont="1" applyFill="1" applyBorder="1" applyAlignment="1">
      <alignment horizontal="center" vertical="center" wrapText="1"/>
    </xf>
    <xf numFmtId="0" fontId="2" fillId="0" borderId="8" xfId="0" applyFont="1" applyFill="1" applyBorder="1" applyAlignment="1">
      <alignment vertical="center"/>
    </xf>
    <xf numFmtId="1" fontId="2" fillId="0" borderId="8" xfId="0" applyNumberFormat="1" applyFont="1" applyFill="1" applyBorder="1" applyAlignment="1">
      <alignment horizontal="left" vertical="center" wrapText="1"/>
    </xf>
    <xf numFmtId="0" fontId="13" fillId="0" borderId="8" xfId="0" applyFont="1" applyFill="1" applyBorder="1" applyAlignment="1">
      <alignment vertical="center" wrapText="1"/>
    </xf>
    <xf numFmtId="164" fontId="2" fillId="0" borderId="9" xfId="0" applyNumberFormat="1" applyFont="1" applyFill="1" applyBorder="1" applyAlignment="1">
      <alignment horizontal="center" vertical="center" wrapText="1"/>
    </xf>
    <xf numFmtId="164" fontId="1" fillId="0" borderId="8"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 fontId="2" fillId="0" borderId="8"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0" fontId="7" fillId="0" borderId="8" xfId="0" applyFont="1" applyFill="1" applyBorder="1" applyAlignment="1">
      <alignment vertical="center" wrapText="1"/>
    </xf>
    <xf numFmtId="0" fontId="7" fillId="0" borderId="8" xfId="0" applyFont="1" applyFill="1" applyBorder="1" applyAlignment="1">
      <alignment horizontal="center" vertical="center" wrapText="1"/>
    </xf>
    <xf numFmtId="164" fontId="1" fillId="0" borderId="8"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8" xfId="0" applyFont="1" applyFill="1" applyBorder="1" applyAlignment="1">
      <alignment horizontal="center" vertical="top" wrapText="1"/>
    </xf>
    <xf numFmtId="0" fontId="4" fillId="0" borderId="8" xfId="0" applyFont="1" applyFill="1" applyBorder="1" applyAlignment="1">
      <alignment horizontal="left" vertical="center" wrapText="1"/>
    </xf>
    <xf numFmtId="3" fontId="4" fillId="0" borderId="8" xfId="0"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0" fontId="4" fillId="0" borderId="7" xfId="0" applyFont="1" applyFill="1" applyBorder="1" applyAlignment="1">
      <alignment vertical="center" wrapText="1"/>
    </xf>
    <xf numFmtId="1" fontId="4" fillId="0" borderId="8" xfId="0" applyNumberFormat="1" applyFont="1" applyFill="1" applyBorder="1" applyAlignment="1">
      <alignment horizontal="center" vertical="center"/>
    </xf>
    <xf numFmtId="1" fontId="4" fillId="0" borderId="8" xfId="0" applyNumberFormat="1" applyFont="1" applyFill="1" applyBorder="1" applyAlignment="1">
      <alignment horizontal="center"/>
    </xf>
    <xf numFmtId="0" fontId="4" fillId="0" borderId="8" xfId="0" applyFont="1" applyFill="1" applyBorder="1" applyAlignment="1">
      <alignment vertical="center"/>
    </xf>
    <xf numFmtId="0" fontId="4" fillId="0" borderId="8" xfId="0" applyFont="1" applyFill="1" applyBorder="1" applyAlignment="1">
      <alignment horizontal="left" vertical="top" wrapText="1"/>
    </xf>
    <xf numFmtId="0" fontId="2" fillId="2" borderId="8" xfId="0" applyFont="1" applyFill="1" applyBorder="1" applyAlignment="1">
      <alignment vertical="center" wrapText="1"/>
    </xf>
    <xf numFmtId="0" fontId="2" fillId="0" borderId="12" xfId="0" applyFont="1" applyBorder="1"/>
    <xf numFmtId="0" fontId="2" fillId="0" borderId="13"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7BF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0"/>
  <sheetViews>
    <sheetView tabSelected="1" view="pageBreakPreview" zoomScale="60" zoomScaleNormal="85" workbookViewId="0">
      <selection activeCell="I40" sqref="I40"/>
    </sheetView>
  </sheetViews>
  <sheetFormatPr defaultColWidth="10.42578125" defaultRowHeight="15.75" x14ac:dyDescent="0.25"/>
  <cols>
    <col min="1" max="1" width="14.7109375" style="149" bestFit="1" customWidth="1"/>
    <col min="2" max="2" width="56.28515625" style="149" bestFit="1" customWidth="1"/>
    <col min="3" max="3" width="8" style="131" customWidth="1"/>
    <col min="4" max="5" width="6.28515625" style="131" customWidth="1"/>
    <col min="6" max="6" width="7.7109375" style="131" bestFit="1" customWidth="1"/>
    <col min="7" max="7" width="9.28515625" style="131" customWidth="1"/>
    <col min="8" max="8" width="17.140625" style="131" customWidth="1"/>
    <col min="9" max="9" width="10.42578125" style="11" customWidth="1"/>
    <col min="10" max="10" width="14.140625" style="11" customWidth="1"/>
    <col min="11" max="11" width="50" style="11" customWidth="1"/>
    <col min="12" max="12" width="7.42578125" style="20" customWidth="1"/>
    <col min="13" max="13" width="7" style="20" bestFit="1" customWidth="1"/>
    <col min="14" max="14" width="6.28515625" style="20" customWidth="1"/>
    <col min="15" max="15" width="7.7109375" style="20" bestFit="1" customWidth="1"/>
    <col min="16" max="16" width="7.7109375" style="20" customWidth="1"/>
    <col min="17" max="17" width="20.7109375" style="11" customWidth="1"/>
    <col min="18" max="16384" width="10.42578125" style="11"/>
  </cols>
  <sheetData>
    <row r="1" spans="1:17" ht="16.350000000000001" customHeight="1" x14ac:dyDescent="0.25">
      <c r="A1" s="83" t="s">
        <v>0</v>
      </c>
      <c r="B1" s="83"/>
      <c r="C1" s="83"/>
      <c r="D1" s="83"/>
      <c r="E1" s="83"/>
      <c r="F1" s="83"/>
      <c r="G1" s="83"/>
      <c r="H1" s="83"/>
      <c r="I1" s="83"/>
      <c r="J1" s="83"/>
      <c r="K1" s="83"/>
      <c r="L1" s="83"/>
      <c r="M1" s="83"/>
      <c r="N1" s="83"/>
      <c r="O1" s="83"/>
      <c r="P1" s="83"/>
      <c r="Q1" s="83"/>
    </row>
    <row r="2" spans="1:17" ht="16.350000000000001" customHeight="1" x14ac:dyDescent="0.25">
      <c r="A2" s="83" t="s">
        <v>1</v>
      </c>
      <c r="B2" s="83"/>
      <c r="C2" s="83"/>
      <c r="D2" s="83"/>
      <c r="E2" s="83"/>
      <c r="F2" s="83"/>
      <c r="G2" s="83"/>
      <c r="H2" s="83"/>
      <c r="I2" s="83"/>
      <c r="J2" s="83"/>
      <c r="K2" s="83"/>
      <c r="L2" s="83"/>
      <c r="M2" s="83"/>
      <c r="N2" s="83"/>
      <c r="O2" s="83"/>
      <c r="P2" s="83"/>
      <c r="Q2" s="83"/>
    </row>
    <row r="3" spans="1:17" ht="16.350000000000001" customHeight="1" x14ac:dyDescent="0.25">
      <c r="A3" s="83" t="s">
        <v>2</v>
      </c>
      <c r="B3" s="83"/>
      <c r="C3" s="83"/>
      <c r="D3" s="83"/>
      <c r="E3" s="83"/>
      <c r="F3" s="83"/>
      <c r="G3" s="83"/>
      <c r="H3" s="83"/>
      <c r="I3" s="83"/>
      <c r="J3" s="83"/>
      <c r="K3" s="83"/>
      <c r="L3" s="83"/>
      <c r="M3" s="83"/>
      <c r="N3" s="83"/>
      <c r="O3" s="83"/>
      <c r="P3" s="83"/>
      <c r="Q3" s="83"/>
    </row>
    <row r="4" spans="1:17" ht="16.350000000000001" customHeight="1" x14ac:dyDescent="0.25">
      <c r="A4" s="83" t="s">
        <v>3</v>
      </c>
      <c r="B4" s="83"/>
      <c r="C4" s="83"/>
      <c r="D4" s="83"/>
      <c r="E4" s="83"/>
      <c r="F4" s="83"/>
      <c r="G4" s="83"/>
      <c r="H4" s="83"/>
      <c r="I4" s="83"/>
      <c r="J4" s="83"/>
      <c r="K4" s="83"/>
      <c r="L4" s="83"/>
      <c r="M4" s="83"/>
      <c r="N4" s="83"/>
      <c r="O4" s="83"/>
      <c r="P4" s="83"/>
      <c r="Q4" s="83"/>
    </row>
    <row r="5" spans="1:17" ht="16.350000000000001" customHeight="1" x14ac:dyDescent="0.25">
      <c r="A5" s="97" t="s">
        <v>4</v>
      </c>
      <c r="B5" s="97"/>
      <c r="C5" s="97"/>
      <c r="D5" s="97"/>
      <c r="E5" s="97"/>
      <c r="F5" s="97"/>
      <c r="G5" s="97"/>
      <c r="H5" s="97"/>
      <c r="I5" s="97"/>
      <c r="J5" s="97"/>
      <c r="K5" s="97"/>
      <c r="L5" s="97"/>
      <c r="M5" s="97"/>
      <c r="N5" s="97"/>
      <c r="O5" s="97"/>
      <c r="P5" s="97"/>
      <c r="Q5" s="97"/>
    </row>
    <row r="6" spans="1:17" ht="17.25" customHeight="1" x14ac:dyDescent="0.25">
      <c r="A6" s="95" t="s">
        <v>5</v>
      </c>
      <c r="B6" s="95"/>
      <c r="C6" s="95"/>
      <c r="D6" s="95"/>
      <c r="E6" s="95"/>
      <c r="F6" s="95"/>
      <c r="G6" s="95"/>
      <c r="H6" s="95"/>
      <c r="I6" s="95"/>
      <c r="J6" s="95"/>
      <c r="K6" s="95"/>
      <c r="L6" s="95"/>
      <c r="M6" s="95"/>
      <c r="N6" s="95"/>
      <c r="O6" s="95"/>
      <c r="P6" s="95"/>
      <c r="Q6" s="95"/>
    </row>
    <row r="7" spans="1:17" ht="17.100000000000001" customHeight="1" x14ac:dyDescent="0.25">
      <c r="A7" s="98" t="s">
        <v>6</v>
      </c>
      <c r="B7" s="98"/>
      <c r="C7" s="98"/>
      <c r="D7" s="98"/>
      <c r="E7" s="98"/>
      <c r="F7" s="98"/>
      <c r="G7" s="98"/>
      <c r="H7" s="98"/>
      <c r="I7" s="51"/>
      <c r="J7" s="95" t="s">
        <v>7</v>
      </c>
      <c r="K7" s="95"/>
      <c r="L7" s="95"/>
      <c r="M7" s="95"/>
      <c r="N7" s="95"/>
      <c r="O7" s="95"/>
      <c r="P7" s="95"/>
      <c r="Q7" s="95"/>
    </row>
    <row r="8" spans="1:17" ht="17.100000000000001" customHeight="1" x14ac:dyDescent="0.25">
      <c r="A8" s="100" t="s">
        <v>8</v>
      </c>
      <c r="B8" s="100" t="s">
        <v>9</v>
      </c>
      <c r="C8" s="101" t="s">
        <v>10</v>
      </c>
      <c r="D8" s="101" t="s">
        <v>11</v>
      </c>
      <c r="E8" s="101" t="s">
        <v>12</v>
      </c>
      <c r="F8" s="101" t="s">
        <v>13</v>
      </c>
      <c r="G8" s="101" t="s">
        <v>14</v>
      </c>
      <c r="H8" s="101" t="s">
        <v>15</v>
      </c>
      <c r="I8" s="55"/>
      <c r="J8" s="68" t="s">
        <v>8</v>
      </c>
      <c r="K8" s="68" t="s">
        <v>9</v>
      </c>
      <c r="L8" s="69" t="s">
        <v>10</v>
      </c>
      <c r="M8" s="69" t="s">
        <v>11</v>
      </c>
      <c r="N8" s="69" t="s">
        <v>12</v>
      </c>
      <c r="O8" s="69" t="s">
        <v>13</v>
      </c>
      <c r="P8" s="69" t="s">
        <v>14</v>
      </c>
      <c r="Q8" s="70" t="s">
        <v>15</v>
      </c>
    </row>
    <row r="9" spans="1:17" ht="17.100000000000001" customHeight="1" x14ac:dyDescent="0.25">
      <c r="A9" s="102" t="s">
        <v>16</v>
      </c>
      <c r="B9" s="102" t="s">
        <v>17</v>
      </c>
      <c r="C9" s="103">
        <v>3</v>
      </c>
      <c r="D9" s="103">
        <v>2</v>
      </c>
      <c r="E9" s="103"/>
      <c r="F9" s="103">
        <f>C9+D9/2+E9/2</f>
        <v>4</v>
      </c>
      <c r="G9" s="103">
        <v>6</v>
      </c>
      <c r="H9" s="103" t="s">
        <v>18</v>
      </c>
      <c r="I9" s="55"/>
      <c r="J9" s="48" t="s">
        <v>19</v>
      </c>
      <c r="K9" s="48" t="s">
        <v>20</v>
      </c>
      <c r="L9" s="49">
        <v>3</v>
      </c>
      <c r="M9" s="49">
        <v>2</v>
      </c>
      <c r="N9" s="49"/>
      <c r="O9" s="50">
        <f t="shared" ref="O9:O21" si="0">L9+M9/2+N9/2</f>
        <v>4</v>
      </c>
      <c r="P9" s="49">
        <v>6</v>
      </c>
      <c r="Q9" s="62" t="s">
        <v>16</v>
      </c>
    </row>
    <row r="10" spans="1:17" ht="17.100000000000001" customHeight="1" x14ac:dyDescent="0.25">
      <c r="A10" s="102" t="s">
        <v>21</v>
      </c>
      <c r="B10" s="102" t="s">
        <v>22</v>
      </c>
      <c r="C10" s="103">
        <v>3</v>
      </c>
      <c r="D10" s="103">
        <v>0</v>
      </c>
      <c r="E10" s="103">
        <v>0</v>
      </c>
      <c r="F10" s="103">
        <f>C10+D10/2+E10/2</f>
        <v>3</v>
      </c>
      <c r="G10" s="103">
        <v>4</v>
      </c>
      <c r="H10" s="103" t="s">
        <v>18</v>
      </c>
      <c r="I10" s="55"/>
      <c r="J10" s="48" t="s">
        <v>23</v>
      </c>
      <c r="K10" s="48" t="s">
        <v>24</v>
      </c>
      <c r="L10" s="49">
        <v>3</v>
      </c>
      <c r="M10" s="49">
        <v>0</v>
      </c>
      <c r="N10" s="49"/>
      <c r="O10" s="50">
        <f t="shared" si="0"/>
        <v>3</v>
      </c>
      <c r="P10" s="49">
        <v>4</v>
      </c>
      <c r="Q10" s="62" t="s">
        <v>21</v>
      </c>
    </row>
    <row r="11" spans="1:17" ht="17.100000000000001" customHeight="1" x14ac:dyDescent="0.25">
      <c r="A11" s="102" t="s">
        <v>25</v>
      </c>
      <c r="B11" s="102" t="s">
        <v>26</v>
      </c>
      <c r="C11" s="103">
        <v>0</v>
      </c>
      <c r="D11" s="103"/>
      <c r="E11" s="103">
        <v>2</v>
      </c>
      <c r="F11" s="103">
        <f>C11+D11/2+E11/2</f>
        <v>1</v>
      </c>
      <c r="G11" s="103">
        <v>1</v>
      </c>
      <c r="H11" s="103" t="s">
        <v>18</v>
      </c>
      <c r="I11" s="55"/>
      <c r="J11" s="48" t="s">
        <v>27</v>
      </c>
      <c r="K11" s="48" t="s">
        <v>28</v>
      </c>
      <c r="L11" s="49">
        <v>0</v>
      </c>
      <c r="M11" s="49"/>
      <c r="N11" s="49">
        <v>2</v>
      </c>
      <c r="O11" s="50">
        <f t="shared" si="0"/>
        <v>1</v>
      </c>
      <c r="P11" s="49">
        <v>1</v>
      </c>
      <c r="Q11" s="62" t="s">
        <v>25</v>
      </c>
    </row>
    <row r="12" spans="1:17" ht="17.100000000000001" customHeight="1" x14ac:dyDescent="0.25">
      <c r="A12" s="102" t="s">
        <v>29</v>
      </c>
      <c r="B12" s="102" t="s">
        <v>30</v>
      </c>
      <c r="C12" s="103">
        <v>3</v>
      </c>
      <c r="D12" s="103">
        <v>0</v>
      </c>
      <c r="E12" s="103"/>
      <c r="F12" s="103">
        <v>3</v>
      </c>
      <c r="G12" s="103">
        <v>4</v>
      </c>
      <c r="H12" s="103" t="s">
        <v>18</v>
      </c>
      <c r="I12" s="55"/>
      <c r="J12" s="72" t="s">
        <v>31</v>
      </c>
      <c r="K12" s="48" t="s">
        <v>32</v>
      </c>
      <c r="L12" s="49">
        <v>2</v>
      </c>
      <c r="M12" s="49">
        <v>0</v>
      </c>
      <c r="N12" s="49">
        <v>0</v>
      </c>
      <c r="O12" s="50">
        <f t="shared" si="0"/>
        <v>2</v>
      </c>
      <c r="P12" s="49">
        <v>2</v>
      </c>
      <c r="Q12" s="62" t="s">
        <v>18</v>
      </c>
    </row>
    <row r="13" spans="1:17" ht="17.100000000000001" customHeight="1" x14ac:dyDescent="0.25">
      <c r="A13" s="102" t="s">
        <v>33</v>
      </c>
      <c r="B13" s="102" t="s">
        <v>34</v>
      </c>
      <c r="C13" s="103">
        <v>0</v>
      </c>
      <c r="D13" s="103">
        <v>0</v>
      </c>
      <c r="E13" s="103">
        <v>2</v>
      </c>
      <c r="F13" s="103">
        <v>1</v>
      </c>
      <c r="G13" s="103">
        <v>1</v>
      </c>
      <c r="H13" s="103" t="s">
        <v>18</v>
      </c>
      <c r="I13" s="55"/>
      <c r="J13" s="48" t="s">
        <v>35</v>
      </c>
      <c r="K13" s="48" t="s">
        <v>36</v>
      </c>
      <c r="L13" s="49">
        <v>2</v>
      </c>
      <c r="M13" s="49">
        <v>0</v>
      </c>
      <c r="N13" s="49"/>
      <c r="O13" s="50">
        <f t="shared" si="0"/>
        <v>2</v>
      </c>
      <c r="P13" s="73">
        <v>2</v>
      </c>
      <c r="Q13" s="47" t="s">
        <v>37</v>
      </c>
    </row>
    <row r="14" spans="1:17" ht="17.100000000000001" customHeight="1" x14ac:dyDescent="0.25">
      <c r="A14" s="102" t="s">
        <v>38</v>
      </c>
      <c r="B14" s="102" t="s">
        <v>39</v>
      </c>
      <c r="C14" s="104">
        <v>1</v>
      </c>
      <c r="D14" s="104">
        <v>0</v>
      </c>
      <c r="E14" s="104">
        <v>2</v>
      </c>
      <c r="F14" s="105">
        <f t="shared" ref="F14:F22" si="1">C14+D14/2+E14/2</f>
        <v>2</v>
      </c>
      <c r="G14" s="104">
        <v>2</v>
      </c>
      <c r="H14" s="103" t="s">
        <v>18</v>
      </c>
      <c r="I14" s="55"/>
      <c r="J14" s="48" t="s">
        <v>40</v>
      </c>
      <c r="K14" s="48" t="s">
        <v>41</v>
      </c>
      <c r="L14" s="49">
        <v>2</v>
      </c>
      <c r="M14" s="49">
        <v>2</v>
      </c>
      <c r="N14" s="49"/>
      <c r="O14" s="50">
        <f t="shared" si="0"/>
        <v>3</v>
      </c>
      <c r="P14" s="73">
        <v>4</v>
      </c>
      <c r="Q14" s="47" t="s">
        <v>42</v>
      </c>
    </row>
    <row r="15" spans="1:17" ht="17.100000000000001" customHeight="1" x14ac:dyDescent="0.25">
      <c r="A15" s="102" t="s">
        <v>37</v>
      </c>
      <c r="B15" s="102" t="s">
        <v>43</v>
      </c>
      <c r="C15" s="103">
        <v>1</v>
      </c>
      <c r="D15" s="103">
        <v>1</v>
      </c>
      <c r="E15" s="103"/>
      <c r="F15" s="103">
        <f t="shared" si="1"/>
        <v>1.5</v>
      </c>
      <c r="G15" s="103">
        <v>2</v>
      </c>
      <c r="H15" s="103" t="s">
        <v>18</v>
      </c>
      <c r="I15" s="55"/>
      <c r="J15" s="48" t="s">
        <v>44</v>
      </c>
      <c r="K15" s="48" t="s">
        <v>45</v>
      </c>
      <c r="L15" s="49">
        <v>2</v>
      </c>
      <c r="M15" s="49">
        <v>0</v>
      </c>
      <c r="N15" s="49"/>
      <c r="O15" s="50">
        <f t="shared" si="0"/>
        <v>2</v>
      </c>
      <c r="P15" s="49">
        <v>2</v>
      </c>
      <c r="Q15" s="62" t="s">
        <v>18</v>
      </c>
    </row>
    <row r="16" spans="1:17" ht="17.100000000000001" customHeight="1" x14ac:dyDescent="0.25">
      <c r="A16" s="102" t="s">
        <v>42</v>
      </c>
      <c r="B16" s="102" t="s">
        <v>46</v>
      </c>
      <c r="C16" s="103">
        <v>1</v>
      </c>
      <c r="D16" s="103">
        <v>3</v>
      </c>
      <c r="E16" s="103"/>
      <c r="F16" s="103">
        <f t="shared" si="1"/>
        <v>2.5</v>
      </c>
      <c r="G16" s="103">
        <v>3</v>
      </c>
      <c r="H16" s="103" t="s">
        <v>18</v>
      </c>
      <c r="I16" s="55"/>
      <c r="J16" s="48" t="s">
        <v>47</v>
      </c>
      <c r="K16" s="48" t="s">
        <v>48</v>
      </c>
      <c r="L16" s="49">
        <v>2</v>
      </c>
      <c r="M16" s="49">
        <v>1</v>
      </c>
      <c r="N16" s="49"/>
      <c r="O16" s="50">
        <f t="shared" si="0"/>
        <v>2.5</v>
      </c>
      <c r="P16" s="49">
        <v>4</v>
      </c>
      <c r="Q16" s="62" t="s">
        <v>18</v>
      </c>
    </row>
    <row r="17" spans="1:17" ht="17.100000000000001" customHeight="1" x14ac:dyDescent="0.25">
      <c r="A17" s="102" t="s">
        <v>49</v>
      </c>
      <c r="B17" s="102" t="s">
        <v>50</v>
      </c>
      <c r="C17" s="103">
        <v>2</v>
      </c>
      <c r="D17" s="103">
        <v>0</v>
      </c>
      <c r="E17" s="103"/>
      <c r="F17" s="103">
        <f t="shared" si="1"/>
        <v>2</v>
      </c>
      <c r="G17" s="103">
        <v>2</v>
      </c>
      <c r="H17" s="103" t="s">
        <v>18</v>
      </c>
      <c r="I17" s="55"/>
      <c r="J17" s="48" t="s">
        <v>51</v>
      </c>
      <c r="K17" s="48" t="s">
        <v>52</v>
      </c>
      <c r="L17" s="47">
        <v>0.5</v>
      </c>
      <c r="M17" s="47">
        <v>1</v>
      </c>
      <c r="N17" s="47"/>
      <c r="O17" s="47">
        <f t="shared" si="0"/>
        <v>1</v>
      </c>
      <c r="P17" s="47">
        <v>1</v>
      </c>
      <c r="Q17" s="63" t="s">
        <v>18</v>
      </c>
    </row>
    <row r="18" spans="1:17" ht="17.100000000000001" customHeight="1" x14ac:dyDescent="0.25">
      <c r="A18" s="102" t="s">
        <v>53</v>
      </c>
      <c r="B18" s="102" t="s">
        <v>54</v>
      </c>
      <c r="C18" s="103">
        <v>0.5</v>
      </c>
      <c r="D18" s="103">
        <v>1</v>
      </c>
      <c r="E18" s="103"/>
      <c r="F18" s="103">
        <f t="shared" si="1"/>
        <v>1</v>
      </c>
      <c r="G18" s="103">
        <v>1</v>
      </c>
      <c r="H18" s="103" t="s">
        <v>18</v>
      </c>
      <c r="I18" s="55"/>
      <c r="J18" s="48" t="s">
        <v>55</v>
      </c>
      <c r="K18" s="48" t="s">
        <v>56</v>
      </c>
      <c r="L18" s="47">
        <v>0.5</v>
      </c>
      <c r="M18" s="47">
        <v>1</v>
      </c>
      <c r="N18" s="47"/>
      <c r="O18" s="47">
        <f t="shared" si="0"/>
        <v>1</v>
      </c>
      <c r="P18" s="47">
        <v>1</v>
      </c>
      <c r="Q18" s="63" t="s">
        <v>18</v>
      </c>
    </row>
    <row r="19" spans="1:17" ht="17.100000000000001" customHeight="1" x14ac:dyDescent="0.25">
      <c r="A19" s="102" t="s">
        <v>57</v>
      </c>
      <c r="B19" s="102" t="s">
        <v>58</v>
      </c>
      <c r="C19" s="103">
        <v>0.5</v>
      </c>
      <c r="D19" s="103">
        <v>1</v>
      </c>
      <c r="E19" s="103"/>
      <c r="F19" s="103">
        <f t="shared" si="1"/>
        <v>1</v>
      </c>
      <c r="G19" s="103">
        <v>1</v>
      </c>
      <c r="H19" s="103" t="s">
        <v>18</v>
      </c>
      <c r="I19" s="55"/>
      <c r="J19" s="48" t="s">
        <v>59</v>
      </c>
      <c r="K19" s="48" t="s">
        <v>60</v>
      </c>
      <c r="L19" s="47">
        <v>0.5</v>
      </c>
      <c r="M19" s="47">
        <v>1</v>
      </c>
      <c r="N19" s="47"/>
      <c r="O19" s="47">
        <f t="shared" si="0"/>
        <v>1</v>
      </c>
      <c r="P19" s="47">
        <v>1</v>
      </c>
      <c r="Q19" s="63" t="s">
        <v>18</v>
      </c>
    </row>
    <row r="20" spans="1:17" ht="17.100000000000001" customHeight="1" x14ac:dyDescent="0.25">
      <c r="A20" s="102" t="s">
        <v>61</v>
      </c>
      <c r="B20" s="102" t="s">
        <v>62</v>
      </c>
      <c r="C20" s="103">
        <v>0.5</v>
      </c>
      <c r="D20" s="103">
        <v>1</v>
      </c>
      <c r="E20" s="103"/>
      <c r="F20" s="103">
        <f t="shared" si="1"/>
        <v>1</v>
      </c>
      <c r="G20" s="103">
        <v>1</v>
      </c>
      <c r="H20" s="103" t="s">
        <v>18</v>
      </c>
      <c r="I20" s="55"/>
      <c r="J20" s="48" t="s">
        <v>63</v>
      </c>
      <c r="K20" s="48" t="s">
        <v>64</v>
      </c>
      <c r="L20" s="47">
        <v>1</v>
      </c>
      <c r="M20" s="47">
        <v>0</v>
      </c>
      <c r="N20" s="47">
        <v>0</v>
      </c>
      <c r="O20" s="47">
        <f t="shared" si="0"/>
        <v>1</v>
      </c>
      <c r="P20" s="47">
        <v>0</v>
      </c>
      <c r="Q20" s="63" t="s">
        <v>18</v>
      </c>
    </row>
    <row r="21" spans="1:17" ht="17.100000000000001" customHeight="1" x14ac:dyDescent="0.25">
      <c r="A21" s="102" t="s">
        <v>65</v>
      </c>
      <c r="B21" s="102" t="s">
        <v>66</v>
      </c>
      <c r="C21" s="103">
        <v>2</v>
      </c>
      <c r="D21" s="103">
        <v>0</v>
      </c>
      <c r="E21" s="103"/>
      <c r="F21" s="103">
        <f t="shared" si="1"/>
        <v>2</v>
      </c>
      <c r="G21" s="103">
        <v>2</v>
      </c>
      <c r="H21" s="103" t="s">
        <v>18</v>
      </c>
      <c r="I21" s="55"/>
      <c r="J21" s="48"/>
      <c r="K21" s="48" t="s">
        <v>67</v>
      </c>
      <c r="L21" s="47">
        <v>1</v>
      </c>
      <c r="M21" s="74">
        <v>1</v>
      </c>
      <c r="N21" s="74"/>
      <c r="O21" s="75">
        <f t="shared" si="0"/>
        <v>1.5</v>
      </c>
      <c r="P21" s="74">
        <v>2</v>
      </c>
      <c r="Q21" s="64"/>
    </row>
    <row r="22" spans="1:17" ht="17.100000000000001" customHeight="1" x14ac:dyDescent="0.25">
      <c r="A22" s="102" t="s">
        <v>68</v>
      </c>
      <c r="B22" s="102" t="s">
        <v>69</v>
      </c>
      <c r="C22" s="103">
        <v>2</v>
      </c>
      <c r="D22" s="103">
        <v>0</v>
      </c>
      <c r="E22" s="103">
        <v>0</v>
      </c>
      <c r="F22" s="103">
        <f t="shared" si="1"/>
        <v>2</v>
      </c>
      <c r="G22" s="103">
        <v>1</v>
      </c>
      <c r="H22" s="103" t="s">
        <v>18</v>
      </c>
      <c r="I22" s="55"/>
      <c r="J22" s="48"/>
      <c r="K22" s="48"/>
      <c r="L22" s="47"/>
      <c r="M22" s="47"/>
      <c r="N22" s="47"/>
      <c r="O22" s="47"/>
      <c r="P22" s="47"/>
      <c r="Q22" s="47"/>
    </row>
    <row r="23" spans="1:17" ht="17.100000000000001" customHeight="1" x14ac:dyDescent="0.25">
      <c r="A23" s="106" t="s">
        <v>70</v>
      </c>
      <c r="B23" s="106" t="s">
        <v>71</v>
      </c>
      <c r="C23" s="103"/>
      <c r="D23" s="103"/>
      <c r="E23" s="103"/>
      <c r="F23" s="103"/>
      <c r="G23" s="103"/>
      <c r="H23" s="103"/>
      <c r="I23" s="55"/>
      <c r="J23" s="48"/>
      <c r="K23" s="48"/>
      <c r="L23" s="47"/>
      <c r="M23" s="47"/>
      <c r="N23" s="47"/>
      <c r="O23" s="47"/>
      <c r="P23" s="47"/>
      <c r="Q23" s="47"/>
    </row>
    <row r="24" spans="1:17" ht="17.100000000000001" customHeight="1" x14ac:dyDescent="0.25">
      <c r="A24" s="106" t="s">
        <v>72</v>
      </c>
      <c r="B24" s="106" t="s">
        <v>73</v>
      </c>
      <c r="C24" s="103"/>
      <c r="D24" s="103"/>
      <c r="E24" s="103"/>
      <c r="F24" s="103"/>
      <c r="G24" s="103"/>
      <c r="H24" s="103"/>
      <c r="I24" s="55"/>
      <c r="J24" s="48"/>
      <c r="K24" s="48"/>
      <c r="L24" s="47"/>
      <c r="M24" s="47"/>
      <c r="N24" s="47"/>
      <c r="O24" s="47"/>
      <c r="P24" s="47"/>
      <c r="Q24" s="47"/>
    </row>
    <row r="25" spans="1:17" ht="17.100000000000001" customHeight="1" x14ac:dyDescent="0.25">
      <c r="A25" s="102"/>
      <c r="B25" s="102"/>
      <c r="C25" s="103">
        <f>SUM(C9:C21)</f>
        <v>17.5</v>
      </c>
      <c r="D25" s="103">
        <f>SUM(D9:D21)</f>
        <v>9</v>
      </c>
      <c r="E25" s="103">
        <f>SUM(E9:E21)</f>
        <v>6</v>
      </c>
      <c r="F25" s="105">
        <f>SUM(F9:F21)</f>
        <v>25</v>
      </c>
      <c r="G25" s="103">
        <f>SUM(G9:G21)</f>
        <v>30</v>
      </c>
      <c r="H25" s="103"/>
      <c r="I25" s="55"/>
      <c r="J25" s="48"/>
      <c r="K25" s="48"/>
      <c r="L25" s="49">
        <f>SUM(L9:L21)</f>
        <v>19.5</v>
      </c>
      <c r="M25" s="49">
        <f>SUM(M9:M21)</f>
        <v>9</v>
      </c>
      <c r="N25" s="49">
        <f>SUM(N9:N21)</f>
        <v>2</v>
      </c>
      <c r="O25" s="50">
        <f>SUM(O9:O21)</f>
        <v>25</v>
      </c>
      <c r="P25" s="49">
        <f>SUM(P9:P22)</f>
        <v>30</v>
      </c>
      <c r="Q25" s="62"/>
    </row>
    <row r="26" spans="1:17" ht="17.100000000000001" customHeight="1" x14ac:dyDescent="0.25">
      <c r="A26" s="102"/>
      <c r="B26" s="106" t="s">
        <v>74</v>
      </c>
      <c r="C26" s="98">
        <f>SUM(C25:E25)</f>
        <v>32.5</v>
      </c>
      <c r="D26" s="98"/>
      <c r="E26" s="98"/>
      <c r="F26" s="107">
        <f>F25</f>
        <v>25</v>
      </c>
      <c r="G26" s="99">
        <f>G25</f>
        <v>30</v>
      </c>
      <c r="H26" s="103"/>
      <c r="I26" s="52"/>
      <c r="J26" s="48"/>
      <c r="K26" s="51" t="s">
        <v>74</v>
      </c>
      <c r="L26" s="96">
        <f>L25+M25+N25</f>
        <v>30.5</v>
      </c>
      <c r="M26" s="96"/>
      <c r="N26" s="96"/>
      <c r="O26" s="19">
        <f>O25</f>
        <v>25</v>
      </c>
      <c r="P26" s="61">
        <f>P25</f>
        <v>30</v>
      </c>
      <c r="Q26" s="62"/>
    </row>
    <row r="27" spans="1:17" ht="17.100000000000001" customHeight="1" x14ac:dyDescent="0.25">
      <c r="A27" s="108"/>
      <c r="B27" s="109"/>
      <c r="C27" s="110"/>
      <c r="D27" s="110"/>
      <c r="E27" s="110"/>
      <c r="F27" s="111"/>
      <c r="G27" s="110"/>
      <c r="H27" s="112"/>
      <c r="I27" s="52"/>
      <c r="J27" s="52"/>
      <c r="K27" s="55"/>
      <c r="L27" s="57"/>
      <c r="M27" s="57"/>
      <c r="N27" s="57"/>
      <c r="O27" s="56"/>
      <c r="P27" s="57"/>
      <c r="Q27" s="53"/>
    </row>
    <row r="28" spans="1:17" ht="17.100000000000001" customHeight="1" x14ac:dyDescent="0.25">
      <c r="A28" s="87" t="s">
        <v>75</v>
      </c>
      <c r="B28" s="88"/>
      <c r="C28" s="88"/>
      <c r="D28" s="88"/>
      <c r="E28" s="88"/>
      <c r="F28" s="88"/>
      <c r="G28" s="88"/>
      <c r="H28" s="88"/>
      <c r="I28" s="88"/>
      <c r="J28" s="88"/>
      <c r="K28" s="88"/>
      <c r="L28" s="88"/>
      <c r="M28" s="88"/>
      <c r="N28" s="88"/>
      <c r="O28" s="88"/>
      <c r="P28" s="88"/>
      <c r="Q28" s="88"/>
    </row>
    <row r="29" spans="1:17" ht="17.100000000000001" customHeight="1" x14ac:dyDescent="0.25">
      <c r="A29" s="82" t="s">
        <v>76</v>
      </c>
      <c r="B29" s="83"/>
      <c r="C29" s="83"/>
      <c r="D29" s="83"/>
      <c r="E29" s="83"/>
      <c r="F29" s="83"/>
      <c r="G29" s="83"/>
      <c r="H29" s="83"/>
      <c r="I29" s="83"/>
      <c r="J29" s="83"/>
      <c r="K29" s="83"/>
      <c r="L29" s="83"/>
      <c r="M29" s="83"/>
      <c r="N29" s="83"/>
      <c r="O29" s="83"/>
      <c r="P29" s="83"/>
      <c r="Q29" s="83"/>
    </row>
    <row r="30" spans="1:17" ht="17.100000000000001" customHeight="1" x14ac:dyDescent="0.25">
      <c r="A30" s="113" t="s">
        <v>77</v>
      </c>
      <c r="B30" s="113"/>
      <c r="C30" s="113"/>
      <c r="D30" s="113"/>
      <c r="E30" s="113"/>
      <c r="F30" s="113"/>
      <c r="G30" s="113"/>
      <c r="H30" s="113"/>
      <c r="I30" s="3"/>
      <c r="J30" s="78" t="s">
        <v>78</v>
      </c>
      <c r="K30" s="78"/>
      <c r="L30" s="78"/>
      <c r="M30" s="78"/>
      <c r="N30" s="78"/>
      <c r="O30" s="78"/>
      <c r="P30" s="78"/>
      <c r="Q30" s="78"/>
    </row>
    <row r="31" spans="1:17" ht="17.100000000000001" customHeight="1" x14ac:dyDescent="0.25">
      <c r="A31" s="114" t="s">
        <v>8</v>
      </c>
      <c r="B31" s="114" t="s">
        <v>9</v>
      </c>
      <c r="C31" s="115" t="s">
        <v>10</v>
      </c>
      <c r="D31" s="115" t="s">
        <v>11</v>
      </c>
      <c r="E31" s="115" t="s">
        <v>12</v>
      </c>
      <c r="F31" s="115" t="s">
        <v>13</v>
      </c>
      <c r="G31" s="115" t="s">
        <v>14</v>
      </c>
      <c r="H31" s="115" t="s">
        <v>15</v>
      </c>
      <c r="J31" s="10" t="s">
        <v>8</v>
      </c>
      <c r="K31" s="10" t="s">
        <v>9</v>
      </c>
      <c r="L31" s="58" t="s">
        <v>10</v>
      </c>
      <c r="M31" s="58" t="s">
        <v>11</v>
      </c>
      <c r="N31" s="58" t="s">
        <v>12</v>
      </c>
      <c r="O31" s="58" t="s">
        <v>13</v>
      </c>
      <c r="P31" s="58" t="s">
        <v>14</v>
      </c>
      <c r="Q31" s="58" t="s">
        <v>15</v>
      </c>
    </row>
    <row r="32" spans="1:17" ht="17.100000000000001" customHeight="1" x14ac:dyDescent="0.25">
      <c r="A32" s="116" t="s">
        <v>79</v>
      </c>
      <c r="B32" s="117" t="s">
        <v>80</v>
      </c>
      <c r="C32" s="118">
        <v>2</v>
      </c>
      <c r="D32" s="118">
        <v>1</v>
      </c>
      <c r="E32" s="118"/>
      <c r="F32" s="119">
        <f>C32+D32/2+E32/2</f>
        <v>2.5</v>
      </c>
      <c r="G32" s="118">
        <v>4</v>
      </c>
      <c r="H32" s="120" t="s">
        <v>18</v>
      </c>
      <c r="J32" s="1" t="s">
        <v>81</v>
      </c>
      <c r="K32" s="1" t="s">
        <v>82</v>
      </c>
      <c r="L32" s="2">
        <v>4</v>
      </c>
      <c r="M32" s="2">
        <v>0</v>
      </c>
      <c r="N32" s="2"/>
      <c r="O32" s="9">
        <f t="shared" ref="O32:O38" si="2">L32+M32/2+N32/2</f>
        <v>4</v>
      </c>
      <c r="P32" s="2">
        <v>5</v>
      </c>
      <c r="Q32" s="2" t="s">
        <v>19</v>
      </c>
    </row>
    <row r="33" spans="1:17" ht="17.100000000000001" customHeight="1" x14ac:dyDescent="0.25">
      <c r="A33" s="117" t="s">
        <v>83</v>
      </c>
      <c r="B33" s="117" t="s">
        <v>84</v>
      </c>
      <c r="C33" s="118">
        <v>2</v>
      </c>
      <c r="D33" s="118">
        <v>1</v>
      </c>
      <c r="E33" s="118"/>
      <c r="F33" s="119">
        <v>2.5</v>
      </c>
      <c r="G33" s="118">
        <v>2</v>
      </c>
      <c r="H33" s="120" t="s">
        <v>18</v>
      </c>
      <c r="J33" s="1" t="s">
        <v>85</v>
      </c>
      <c r="K33" s="1" t="s">
        <v>86</v>
      </c>
      <c r="L33" s="2">
        <v>3</v>
      </c>
      <c r="M33" s="2">
        <v>0</v>
      </c>
      <c r="N33" s="2"/>
      <c r="O33" s="9">
        <f t="shared" si="2"/>
        <v>3</v>
      </c>
      <c r="P33" s="2">
        <v>4</v>
      </c>
      <c r="Q33" s="2" t="s">
        <v>18</v>
      </c>
    </row>
    <row r="34" spans="1:17" ht="17.100000000000001" customHeight="1" x14ac:dyDescent="0.25">
      <c r="A34" s="116" t="s">
        <v>87</v>
      </c>
      <c r="B34" s="102" t="s">
        <v>88</v>
      </c>
      <c r="C34" s="118">
        <v>3</v>
      </c>
      <c r="D34" s="118">
        <v>1</v>
      </c>
      <c r="E34" s="118"/>
      <c r="F34" s="119">
        <f t="shared" ref="F34:F35" si="3">C34+D34/2+E34/2</f>
        <v>3.5</v>
      </c>
      <c r="G34" s="118">
        <v>4</v>
      </c>
      <c r="H34" s="121" t="s">
        <v>89</v>
      </c>
      <c r="J34" s="14" t="s">
        <v>90</v>
      </c>
      <c r="K34" s="1" t="s">
        <v>91</v>
      </c>
      <c r="L34" s="2">
        <v>2</v>
      </c>
      <c r="M34" s="2">
        <v>0</v>
      </c>
      <c r="N34" s="2"/>
      <c r="O34" s="9">
        <f t="shared" si="2"/>
        <v>2</v>
      </c>
      <c r="P34" s="4">
        <v>2</v>
      </c>
      <c r="Q34" s="4" t="s">
        <v>21</v>
      </c>
    </row>
    <row r="35" spans="1:17" ht="33" customHeight="1" x14ac:dyDescent="0.25">
      <c r="A35" s="116" t="s">
        <v>92</v>
      </c>
      <c r="B35" s="123" t="s">
        <v>93</v>
      </c>
      <c r="C35" s="118">
        <v>2</v>
      </c>
      <c r="D35" s="118">
        <v>1</v>
      </c>
      <c r="E35" s="118"/>
      <c r="F35" s="119">
        <f t="shared" si="3"/>
        <v>2.5</v>
      </c>
      <c r="G35" s="120">
        <v>4</v>
      </c>
      <c r="H35" s="118" t="s">
        <v>42</v>
      </c>
      <c r="J35" s="1" t="s">
        <v>94</v>
      </c>
      <c r="K35" s="1" t="s">
        <v>95</v>
      </c>
      <c r="L35" s="2">
        <v>2</v>
      </c>
      <c r="M35" s="2">
        <v>2</v>
      </c>
      <c r="N35" s="2"/>
      <c r="O35" s="9">
        <f t="shared" si="2"/>
        <v>3</v>
      </c>
      <c r="P35" s="2">
        <v>3</v>
      </c>
      <c r="Q35" s="2" t="s">
        <v>96</v>
      </c>
    </row>
    <row r="36" spans="1:17" ht="17.100000000000001" customHeight="1" x14ac:dyDescent="0.25">
      <c r="A36" s="123" t="s">
        <v>97</v>
      </c>
      <c r="B36" s="123" t="s">
        <v>98</v>
      </c>
      <c r="C36" s="118">
        <v>2</v>
      </c>
      <c r="D36" s="118">
        <v>1</v>
      </c>
      <c r="E36" s="123"/>
      <c r="F36" s="118">
        <f t="shared" ref="F36:F39" si="4">C36+D36/2+E36/2</f>
        <v>2.5</v>
      </c>
      <c r="G36" s="118">
        <v>4</v>
      </c>
      <c r="H36" s="120" t="s">
        <v>18</v>
      </c>
      <c r="J36" s="1" t="s">
        <v>99</v>
      </c>
      <c r="K36" s="1" t="s">
        <v>100</v>
      </c>
      <c r="L36" s="2">
        <v>2</v>
      </c>
      <c r="M36" s="2">
        <v>1</v>
      </c>
      <c r="N36" s="2"/>
      <c r="O36" s="9">
        <f t="shared" si="2"/>
        <v>2.5</v>
      </c>
      <c r="P36" s="2">
        <v>3</v>
      </c>
      <c r="Q36" s="2" t="s">
        <v>92</v>
      </c>
    </row>
    <row r="37" spans="1:17" ht="17.100000000000001" customHeight="1" x14ac:dyDescent="0.25">
      <c r="A37" s="116" t="s">
        <v>101</v>
      </c>
      <c r="B37" s="102" t="s">
        <v>102</v>
      </c>
      <c r="C37" s="118">
        <v>1</v>
      </c>
      <c r="D37" s="118">
        <v>1</v>
      </c>
      <c r="E37" s="118"/>
      <c r="F37" s="119">
        <f t="shared" si="4"/>
        <v>1.5</v>
      </c>
      <c r="G37" s="118">
        <v>3</v>
      </c>
      <c r="H37" s="120" t="s">
        <v>18</v>
      </c>
      <c r="J37" s="1" t="s">
        <v>103</v>
      </c>
      <c r="K37" s="1" t="s">
        <v>104</v>
      </c>
      <c r="L37" s="2">
        <v>2</v>
      </c>
      <c r="M37" s="2">
        <v>1</v>
      </c>
      <c r="N37" s="2"/>
      <c r="O37" s="9">
        <f t="shared" si="2"/>
        <v>2.5</v>
      </c>
      <c r="P37" s="2">
        <v>3</v>
      </c>
      <c r="Q37" s="2" t="s">
        <v>42</v>
      </c>
    </row>
    <row r="38" spans="1:17" ht="17.100000000000001" customHeight="1" x14ac:dyDescent="0.25">
      <c r="A38" s="123" t="s">
        <v>105</v>
      </c>
      <c r="B38" s="123" t="s">
        <v>106</v>
      </c>
      <c r="C38" s="118">
        <v>0.5</v>
      </c>
      <c r="D38" s="118">
        <v>1</v>
      </c>
      <c r="E38" s="118"/>
      <c r="F38" s="119">
        <f t="shared" si="4"/>
        <v>1</v>
      </c>
      <c r="G38" s="118">
        <v>2</v>
      </c>
      <c r="H38" s="124" t="s">
        <v>18</v>
      </c>
      <c r="J38" s="1" t="s">
        <v>107</v>
      </c>
      <c r="K38" s="1" t="s">
        <v>108</v>
      </c>
      <c r="L38" s="2">
        <v>2</v>
      </c>
      <c r="M38" s="2">
        <v>1</v>
      </c>
      <c r="N38" s="2"/>
      <c r="O38" s="9">
        <f t="shared" si="2"/>
        <v>2.5</v>
      </c>
      <c r="P38" s="2">
        <v>3</v>
      </c>
      <c r="Q38" s="2" t="s">
        <v>18</v>
      </c>
    </row>
    <row r="39" spans="1:17" ht="17.100000000000001" customHeight="1" x14ac:dyDescent="0.25">
      <c r="A39" s="123" t="s">
        <v>109</v>
      </c>
      <c r="B39" s="123" t="s">
        <v>110</v>
      </c>
      <c r="C39" s="118">
        <v>0.5</v>
      </c>
      <c r="D39" s="118">
        <v>1</v>
      </c>
      <c r="E39" s="118"/>
      <c r="F39" s="119">
        <f t="shared" si="4"/>
        <v>1</v>
      </c>
      <c r="G39" s="118">
        <v>1</v>
      </c>
      <c r="H39" s="124" t="s">
        <v>18</v>
      </c>
      <c r="J39" s="1" t="s">
        <v>111</v>
      </c>
      <c r="K39" s="1" t="s">
        <v>112</v>
      </c>
      <c r="L39" s="2">
        <v>2</v>
      </c>
      <c r="M39" s="2">
        <v>1</v>
      </c>
      <c r="N39" s="2"/>
      <c r="O39" s="9">
        <f>L39+M39/2+N39/2</f>
        <v>2.5</v>
      </c>
      <c r="P39" s="2">
        <v>3</v>
      </c>
      <c r="Q39" s="2" t="s">
        <v>18</v>
      </c>
    </row>
    <row r="40" spans="1:17" ht="25.5" customHeight="1" x14ac:dyDescent="0.25">
      <c r="A40" s="116" t="s">
        <v>113</v>
      </c>
      <c r="B40" s="123" t="s">
        <v>114</v>
      </c>
      <c r="C40" s="118">
        <v>2</v>
      </c>
      <c r="D40" s="118">
        <v>0</v>
      </c>
      <c r="E40" s="118"/>
      <c r="F40" s="119">
        <f>C40+D40/2+E40/2</f>
        <v>2</v>
      </c>
      <c r="G40" s="118">
        <v>2</v>
      </c>
      <c r="H40" s="120" t="s">
        <v>18</v>
      </c>
      <c r="J40" s="1" t="s">
        <v>115</v>
      </c>
      <c r="K40" s="1" t="s">
        <v>116</v>
      </c>
      <c r="L40" s="2">
        <v>2</v>
      </c>
      <c r="M40" s="2">
        <v>0</v>
      </c>
      <c r="N40" s="2"/>
      <c r="O40" s="9">
        <f>L40+M40/2+N40/2</f>
        <v>2</v>
      </c>
      <c r="P40" s="2">
        <v>2</v>
      </c>
      <c r="Q40" s="2" t="s">
        <v>18</v>
      </c>
    </row>
    <row r="41" spans="1:17" ht="17.100000000000001" customHeight="1" x14ac:dyDescent="0.25">
      <c r="A41" s="116" t="s">
        <v>117</v>
      </c>
      <c r="B41" s="123" t="s">
        <v>118</v>
      </c>
      <c r="C41" s="118">
        <v>2</v>
      </c>
      <c r="D41" s="118">
        <v>0</v>
      </c>
      <c r="E41" s="118"/>
      <c r="F41" s="118">
        <f>C41+D41/2+E41/2</f>
        <v>2</v>
      </c>
      <c r="G41" s="118">
        <v>2</v>
      </c>
      <c r="H41" s="120" t="s">
        <v>18</v>
      </c>
      <c r="J41" s="1" t="s">
        <v>119</v>
      </c>
      <c r="K41" s="1" t="s">
        <v>120</v>
      </c>
      <c r="L41" s="2">
        <v>0</v>
      </c>
      <c r="M41" s="7">
        <v>2</v>
      </c>
      <c r="N41" s="7"/>
      <c r="O41" s="8">
        <f>L41+M41/2+N41/2</f>
        <v>1</v>
      </c>
      <c r="P41" s="7">
        <v>2</v>
      </c>
      <c r="Q41" s="14"/>
    </row>
    <row r="42" spans="1:17" ht="17.100000000000001" customHeight="1" x14ac:dyDescent="0.25">
      <c r="A42" s="123"/>
      <c r="B42" s="123" t="s">
        <v>67</v>
      </c>
      <c r="C42" s="118">
        <v>1</v>
      </c>
      <c r="D42" s="118">
        <v>1</v>
      </c>
      <c r="E42" s="118"/>
      <c r="F42" s="119">
        <f>C42+D42/2+E42/2</f>
        <v>1.5</v>
      </c>
      <c r="G42" s="125">
        <v>2</v>
      </c>
      <c r="H42" s="126" t="s">
        <v>121</v>
      </c>
      <c r="J42" s="15"/>
      <c r="K42" s="15"/>
      <c r="L42" s="16"/>
      <c r="M42" s="16"/>
      <c r="N42" s="16"/>
      <c r="O42" s="17"/>
      <c r="P42" s="16"/>
      <c r="Q42" s="1"/>
    </row>
    <row r="43" spans="1:17" ht="17.100000000000001" customHeight="1" x14ac:dyDescent="0.25">
      <c r="A43" s="123"/>
      <c r="B43" s="123"/>
      <c r="C43" s="118"/>
      <c r="D43" s="118"/>
      <c r="E43" s="118"/>
      <c r="F43" s="119"/>
      <c r="G43" s="118"/>
      <c r="H43" s="127"/>
      <c r="J43" s="15"/>
      <c r="K43" s="15"/>
      <c r="L43" s="2"/>
      <c r="M43" s="2"/>
      <c r="N43" s="2"/>
      <c r="O43" s="2"/>
      <c r="P43" s="2"/>
      <c r="Q43" s="1"/>
    </row>
    <row r="44" spans="1:17" ht="17.100000000000001" customHeight="1" x14ac:dyDescent="0.25">
      <c r="A44" s="128"/>
      <c r="B44" s="128"/>
      <c r="C44" s="129">
        <f>SUM(C31:C42)</f>
        <v>18</v>
      </c>
      <c r="D44" s="129">
        <f>SUM(D31:D42)</f>
        <v>9</v>
      </c>
      <c r="E44" s="129">
        <f>SUM(E31:E42)</f>
        <v>0</v>
      </c>
      <c r="F44" s="129">
        <f>SUM(F31:F42)</f>
        <v>22.5</v>
      </c>
      <c r="G44" s="129">
        <f>SUM(G31:G42)</f>
        <v>30</v>
      </c>
      <c r="H44" s="127"/>
      <c r="J44" s="1"/>
      <c r="K44" s="1"/>
      <c r="L44" s="18">
        <f>SUM(L32:L41)</f>
        <v>21</v>
      </c>
      <c r="M44" s="18">
        <f>SUM(M32:M41)</f>
        <v>8</v>
      </c>
      <c r="N44" s="18">
        <f>SUM(N32:N39)</f>
        <v>0</v>
      </c>
      <c r="O44" s="44">
        <f>SUM(O32:O41)</f>
        <v>25</v>
      </c>
      <c r="P44" s="18">
        <f>SUM(P32:P41)</f>
        <v>30</v>
      </c>
      <c r="Q44" s="1"/>
    </row>
    <row r="45" spans="1:17" ht="17.100000000000001" customHeight="1" x14ac:dyDescent="0.25">
      <c r="A45" s="114"/>
      <c r="B45" s="114" t="s">
        <v>74</v>
      </c>
      <c r="C45" s="113">
        <f>C44+D44+E44</f>
        <v>27</v>
      </c>
      <c r="D45" s="113"/>
      <c r="E45" s="113"/>
      <c r="F45" s="107">
        <f>F44</f>
        <v>22.5</v>
      </c>
      <c r="G45" s="115">
        <f>G44</f>
        <v>30</v>
      </c>
      <c r="H45" s="127"/>
      <c r="I45" s="20"/>
      <c r="J45" s="10"/>
      <c r="K45" s="10" t="s">
        <v>74</v>
      </c>
      <c r="L45" s="79">
        <f>L44+M44+N44</f>
        <v>29</v>
      </c>
      <c r="M45" s="80"/>
      <c r="N45" s="81"/>
      <c r="O45" s="45">
        <f>O44</f>
        <v>25</v>
      </c>
      <c r="P45" s="58">
        <f>P44</f>
        <v>30</v>
      </c>
      <c r="Q45" s="1"/>
    </row>
    <row r="46" spans="1:17" ht="17.100000000000001" customHeight="1" x14ac:dyDescent="0.25">
      <c r="A46" s="130"/>
      <c r="B46" s="131"/>
      <c r="I46" s="59"/>
      <c r="J46" s="59"/>
      <c r="K46" s="59"/>
      <c r="L46" s="59"/>
      <c r="M46" s="59"/>
      <c r="N46" s="59"/>
      <c r="O46" s="59"/>
      <c r="P46" s="59"/>
      <c r="Q46" s="59"/>
    </row>
    <row r="47" spans="1:17" ht="17.100000000000001" customHeight="1" x14ac:dyDescent="0.25">
      <c r="A47" s="87" t="s">
        <v>122</v>
      </c>
      <c r="B47" s="88"/>
      <c r="C47" s="88"/>
      <c r="D47" s="88"/>
      <c r="E47" s="88"/>
      <c r="F47" s="88"/>
      <c r="G47" s="88"/>
      <c r="H47" s="88"/>
      <c r="I47" s="88"/>
      <c r="J47" s="88"/>
      <c r="K47" s="88"/>
      <c r="L47" s="88"/>
      <c r="M47" s="88"/>
      <c r="N47" s="88"/>
      <c r="O47" s="88"/>
      <c r="P47" s="88"/>
      <c r="Q47" s="88"/>
    </row>
    <row r="48" spans="1:17" ht="17.100000000000001" customHeight="1" x14ac:dyDescent="0.25">
      <c r="A48" s="82" t="s">
        <v>123</v>
      </c>
      <c r="B48" s="83"/>
      <c r="C48" s="83"/>
      <c r="D48" s="83"/>
      <c r="E48" s="83"/>
      <c r="F48" s="83"/>
      <c r="G48" s="83"/>
      <c r="H48" s="83"/>
      <c r="I48" s="83"/>
      <c r="J48" s="83"/>
      <c r="K48" s="83"/>
      <c r="L48" s="83"/>
      <c r="M48" s="83"/>
      <c r="N48" s="83"/>
      <c r="O48" s="83"/>
      <c r="P48" s="83"/>
      <c r="Q48" s="83"/>
    </row>
    <row r="49" spans="1:17" ht="17.100000000000001" customHeight="1" x14ac:dyDescent="0.25">
      <c r="A49" s="113" t="s">
        <v>124</v>
      </c>
      <c r="B49" s="113"/>
      <c r="C49" s="113"/>
      <c r="D49" s="113"/>
      <c r="E49" s="113"/>
      <c r="F49" s="113"/>
      <c r="G49" s="113"/>
      <c r="H49" s="113"/>
      <c r="J49" s="85" t="s">
        <v>125</v>
      </c>
      <c r="K49" s="86"/>
      <c r="L49" s="86"/>
      <c r="M49" s="86"/>
      <c r="N49" s="86"/>
      <c r="O49" s="86"/>
      <c r="P49" s="86"/>
      <c r="Q49" s="86"/>
    </row>
    <row r="50" spans="1:17" ht="17.100000000000001" customHeight="1" x14ac:dyDescent="0.25">
      <c r="A50" s="132" t="s">
        <v>8</v>
      </c>
      <c r="B50" s="132" t="s">
        <v>9</v>
      </c>
      <c r="C50" s="133" t="s">
        <v>10</v>
      </c>
      <c r="D50" s="133" t="s">
        <v>11</v>
      </c>
      <c r="E50" s="133" t="s">
        <v>12</v>
      </c>
      <c r="F50" s="133" t="s">
        <v>13</v>
      </c>
      <c r="G50" s="133" t="s">
        <v>14</v>
      </c>
      <c r="H50" s="115" t="s">
        <v>15</v>
      </c>
      <c r="J50" s="10" t="s">
        <v>8</v>
      </c>
      <c r="K50" s="10" t="s">
        <v>9</v>
      </c>
      <c r="L50" s="58" t="s">
        <v>10</v>
      </c>
      <c r="M50" s="58" t="s">
        <v>11</v>
      </c>
      <c r="N50" s="58" t="s">
        <v>12</v>
      </c>
      <c r="O50" s="58" t="s">
        <v>13</v>
      </c>
      <c r="P50" s="58" t="s">
        <v>14</v>
      </c>
      <c r="Q50" s="14"/>
    </row>
    <row r="51" spans="1:17" ht="17.100000000000001" customHeight="1" x14ac:dyDescent="0.25">
      <c r="A51" s="71" t="s">
        <v>126</v>
      </c>
      <c r="B51" s="1" t="s">
        <v>127</v>
      </c>
      <c r="C51" s="2">
        <v>2</v>
      </c>
      <c r="D51" s="2">
        <v>0</v>
      </c>
      <c r="E51" s="2"/>
      <c r="F51" s="9">
        <f t="shared" ref="F51:F60" si="5">C51+D51/2+E51/2</f>
        <v>2</v>
      </c>
      <c r="G51" s="2">
        <v>2</v>
      </c>
      <c r="H51" s="2" t="s">
        <v>18</v>
      </c>
      <c r="J51" s="1" t="s">
        <v>128</v>
      </c>
      <c r="K51" s="1" t="s">
        <v>129</v>
      </c>
      <c r="L51" s="2"/>
      <c r="M51" s="2">
        <v>24</v>
      </c>
      <c r="N51" s="2"/>
      <c r="O51" s="2">
        <v>12</v>
      </c>
      <c r="P51" s="2">
        <v>30</v>
      </c>
      <c r="Q51" s="166"/>
    </row>
    <row r="52" spans="1:17" ht="17.100000000000001" customHeight="1" x14ac:dyDescent="0.25">
      <c r="A52" s="71" t="s">
        <v>130</v>
      </c>
      <c r="B52" s="1" t="s">
        <v>131</v>
      </c>
      <c r="C52" s="2">
        <v>2</v>
      </c>
      <c r="D52" s="2">
        <v>2</v>
      </c>
      <c r="E52" s="2"/>
      <c r="F52" s="9">
        <f t="shared" si="5"/>
        <v>3</v>
      </c>
      <c r="G52" s="2">
        <v>4</v>
      </c>
      <c r="H52" s="2" t="s">
        <v>132</v>
      </c>
      <c r="J52" s="1"/>
      <c r="K52" s="1" t="s">
        <v>133</v>
      </c>
      <c r="L52" s="2"/>
      <c r="M52" s="2"/>
      <c r="N52" s="2"/>
      <c r="O52" s="2"/>
      <c r="P52" s="2"/>
      <c r="Q52" s="166"/>
    </row>
    <row r="53" spans="1:17" ht="17.100000000000001" customHeight="1" x14ac:dyDescent="0.25">
      <c r="A53" s="71" t="s">
        <v>134</v>
      </c>
      <c r="B53" s="1" t="s">
        <v>135</v>
      </c>
      <c r="C53" s="2">
        <v>1</v>
      </c>
      <c r="D53" s="2">
        <v>1</v>
      </c>
      <c r="E53" s="2"/>
      <c r="F53" s="9">
        <f t="shared" si="5"/>
        <v>1.5</v>
      </c>
      <c r="G53" s="2">
        <v>2</v>
      </c>
      <c r="H53" s="2" t="s">
        <v>18</v>
      </c>
      <c r="J53" s="164"/>
      <c r="K53" s="164"/>
      <c r="L53" s="167"/>
      <c r="M53" s="167"/>
      <c r="N53" s="167"/>
      <c r="O53" s="167"/>
      <c r="P53" s="167"/>
      <c r="Q53" s="166"/>
    </row>
    <row r="54" spans="1:17" ht="17.100000000000001" customHeight="1" x14ac:dyDescent="0.25">
      <c r="A54" s="71" t="s">
        <v>136</v>
      </c>
      <c r="B54" s="48" t="s">
        <v>137</v>
      </c>
      <c r="C54" s="2">
        <v>2</v>
      </c>
      <c r="D54" s="2">
        <v>1</v>
      </c>
      <c r="E54" s="2"/>
      <c r="F54" s="9">
        <f t="shared" si="5"/>
        <v>2.5</v>
      </c>
      <c r="G54" s="54">
        <v>4</v>
      </c>
      <c r="H54" s="118" t="s">
        <v>42</v>
      </c>
      <c r="J54" s="1"/>
      <c r="K54" s="21" t="s">
        <v>15</v>
      </c>
      <c r="L54" s="2"/>
      <c r="M54" s="2"/>
      <c r="N54" s="2"/>
      <c r="O54" s="2"/>
      <c r="P54" s="2"/>
      <c r="Q54" s="166"/>
    </row>
    <row r="55" spans="1:17" ht="17.100000000000001" customHeight="1" x14ac:dyDescent="0.25">
      <c r="A55" s="71" t="s">
        <v>138</v>
      </c>
      <c r="B55" s="48" t="s">
        <v>139</v>
      </c>
      <c r="C55" s="2">
        <v>1</v>
      </c>
      <c r="D55" s="2">
        <v>3</v>
      </c>
      <c r="E55" s="2"/>
      <c r="F55" s="9">
        <f t="shared" si="5"/>
        <v>2.5</v>
      </c>
      <c r="G55" s="2">
        <v>4</v>
      </c>
      <c r="H55" s="2" t="s">
        <v>18</v>
      </c>
      <c r="J55" s="1"/>
      <c r="K55" s="168" t="s">
        <v>273</v>
      </c>
      <c r="L55" s="2"/>
      <c r="M55" s="2"/>
      <c r="N55" s="2"/>
      <c r="O55" s="2"/>
      <c r="P55" s="2"/>
      <c r="Q55" s="166"/>
    </row>
    <row r="56" spans="1:17" ht="17.100000000000001" customHeight="1" x14ac:dyDescent="0.25">
      <c r="A56" s="71" t="s">
        <v>140</v>
      </c>
      <c r="B56" s="1" t="s">
        <v>141</v>
      </c>
      <c r="C56" s="2">
        <v>2</v>
      </c>
      <c r="D56" s="2">
        <v>1</v>
      </c>
      <c r="E56" s="2"/>
      <c r="F56" s="9">
        <f t="shared" si="5"/>
        <v>2.5</v>
      </c>
      <c r="G56" s="2">
        <v>3</v>
      </c>
      <c r="H56" s="2" t="s">
        <v>18</v>
      </c>
      <c r="J56" s="1"/>
      <c r="K56" s="169"/>
      <c r="L56" s="2"/>
      <c r="M56" s="2"/>
      <c r="N56" s="2"/>
      <c r="O56" s="2"/>
      <c r="P56" s="2"/>
      <c r="Q56" s="166"/>
    </row>
    <row r="57" spans="1:17" ht="17.100000000000001" customHeight="1" x14ac:dyDescent="0.25">
      <c r="A57" s="71" t="s">
        <v>142</v>
      </c>
      <c r="B57" s="1" t="s">
        <v>143</v>
      </c>
      <c r="C57" s="2">
        <v>2</v>
      </c>
      <c r="D57" s="2">
        <v>0</v>
      </c>
      <c r="E57" s="2"/>
      <c r="F57" s="9">
        <f t="shared" si="5"/>
        <v>2</v>
      </c>
      <c r="G57" s="2">
        <v>2</v>
      </c>
      <c r="H57" s="2" t="s">
        <v>18</v>
      </c>
      <c r="J57" s="1"/>
      <c r="K57" s="169"/>
      <c r="L57" s="2"/>
      <c r="M57" s="2"/>
      <c r="N57" s="2"/>
      <c r="O57" s="2"/>
      <c r="P57" s="2"/>
      <c r="Q57" s="166"/>
    </row>
    <row r="58" spans="1:17" ht="17.100000000000001" customHeight="1" x14ac:dyDescent="0.25">
      <c r="A58" s="71" t="s">
        <v>144</v>
      </c>
      <c r="B58" s="12" t="s">
        <v>145</v>
      </c>
      <c r="C58" s="2">
        <v>2</v>
      </c>
      <c r="D58" s="2">
        <v>1</v>
      </c>
      <c r="E58" s="2"/>
      <c r="F58" s="9">
        <f t="shared" si="5"/>
        <v>2.5</v>
      </c>
      <c r="G58" s="2">
        <v>4</v>
      </c>
      <c r="H58" s="2" t="s">
        <v>18</v>
      </c>
      <c r="J58" s="1"/>
      <c r="K58" s="169"/>
      <c r="L58" s="2"/>
      <c r="M58" s="2"/>
      <c r="N58" s="2"/>
      <c r="O58" s="2"/>
      <c r="P58" s="2"/>
      <c r="Q58" s="166"/>
    </row>
    <row r="59" spans="1:17" ht="17.100000000000001" customHeight="1" x14ac:dyDescent="0.25">
      <c r="A59" s="71" t="s">
        <v>146</v>
      </c>
      <c r="B59" s="164" t="s">
        <v>147</v>
      </c>
      <c r="C59" s="2">
        <v>1</v>
      </c>
      <c r="D59" s="2">
        <v>1</v>
      </c>
      <c r="E59" s="2"/>
      <c r="F59" s="9">
        <f t="shared" si="5"/>
        <v>1.5</v>
      </c>
      <c r="G59" s="2">
        <v>2</v>
      </c>
      <c r="H59" s="2" t="s">
        <v>18</v>
      </c>
      <c r="J59" s="1"/>
      <c r="K59" s="169"/>
      <c r="L59" s="2"/>
      <c r="M59" s="2"/>
      <c r="N59" s="2"/>
      <c r="O59" s="2"/>
      <c r="P59" s="2"/>
      <c r="Q59" s="166"/>
    </row>
    <row r="60" spans="1:17" ht="33" customHeight="1" x14ac:dyDescent="0.25">
      <c r="A60" s="165"/>
      <c r="B60" s="77" t="s">
        <v>148</v>
      </c>
      <c r="C60" s="22">
        <v>2</v>
      </c>
      <c r="D60" s="22">
        <v>0</v>
      </c>
      <c r="E60" s="22"/>
      <c r="F60" s="76">
        <f t="shared" si="5"/>
        <v>2</v>
      </c>
      <c r="G60" s="22">
        <v>3</v>
      </c>
      <c r="H60" s="23"/>
      <c r="J60" s="1"/>
      <c r="K60" s="169"/>
      <c r="L60" s="2"/>
      <c r="M60" s="2"/>
      <c r="N60" s="2"/>
      <c r="O60" s="2"/>
      <c r="P60" s="2"/>
      <c r="Q60" s="166"/>
    </row>
    <row r="61" spans="1:17" ht="23.25" customHeight="1" x14ac:dyDescent="0.25">
      <c r="A61" s="123"/>
      <c r="B61" s="136"/>
      <c r="C61" s="118"/>
      <c r="D61" s="118"/>
      <c r="E61" s="118"/>
      <c r="F61" s="119"/>
      <c r="G61" s="118"/>
      <c r="H61" s="135"/>
      <c r="J61" s="1"/>
      <c r="K61" s="170"/>
      <c r="L61" s="2"/>
      <c r="M61" s="2"/>
      <c r="N61" s="2"/>
      <c r="O61" s="2"/>
      <c r="P61" s="2"/>
      <c r="Q61" s="166"/>
    </row>
    <row r="62" spans="1:17" ht="17.100000000000001" customHeight="1" x14ac:dyDescent="0.25">
      <c r="A62" s="128"/>
      <c r="B62" s="128"/>
      <c r="C62" s="129">
        <f>SUM(C51:C60)</f>
        <v>17</v>
      </c>
      <c r="D62" s="129">
        <f>SUM(D51:D60)</f>
        <v>10</v>
      </c>
      <c r="E62" s="129">
        <f>SUM(E49:E60)</f>
        <v>0</v>
      </c>
      <c r="F62" s="137">
        <f>SUM(F51:F60)</f>
        <v>22</v>
      </c>
      <c r="G62" s="129">
        <f>SUM(G50:G61)</f>
        <v>30</v>
      </c>
      <c r="H62" s="135"/>
      <c r="J62" s="1"/>
      <c r="K62" s="1"/>
      <c r="L62" s="2">
        <f>SUM(L49:L60)</f>
        <v>0</v>
      </c>
      <c r="M62" s="2">
        <f>SUM(M49:M60)</f>
        <v>24</v>
      </c>
      <c r="N62" s="2">
        <f>SUM(N49:N60)</f>
        <v>0</v>
      </c>
      <c r="O62" s="2">
        <f>SUM(O49:O60)</f>
        <v>12</v>
      </c>
      <c r="P62" s="2">
        <f>SUM(P50:P61)</f>
        <v>30</v>
      </c>
      <c r="Q62" s="14"/>
    </row>
    <row r="63" spans="1:17" ht="17.100000000000001" customHeight="1" x14ac:dyDescent="0.25">
      <c r="A63" s="114"/>
      <c r="B63" s="114" t="s">
        <v>74</v>
      </c>
      <c r="C63" s="113">
        <f>C62+D62+E62</f>
        <v>27</v>
      </c>
      <c r="D63" s="113"/>
      <c r="E63" s="113"/>
      <c r="F63" s="138">
        <f>F62</f>
        <v>22</v>
      </c>
      <c r="G63" s="115">
        <f>G62</f>
        <v>30</v>
      </c>
      <c r="H63" s="135"/>
      <c r="I63" s="20"/>
      <c r="J63" s="10"/>
      <c r="K63" s="10" t="s">
        <v>74</v>
      </c>
      <c r="L63" s="79">
        <f>L62+M62+N62</f>
        <v>24</v>
      </c>
      <c r="M63" s="80"/>
      <c r="N63" s="81"/>
      <c r="O63" s="58">
        <f>O62</f>
        <v>12</v>
      </c>
      <c r="P63" s="58">
        <f>P62</f>
        <v>30</v>
      </c>
      <c r="Q63" s="14"/>
    </row>
    <row r="64" spans="1:17" ht="17.100000000000001" customHeight="1" x14ac:dyDescent="0.25">
      <c r="A64" s="130"/>
      <c r="B64" s="131"/>
      <c r="I64" s="59"/>
      <c r="J64" s="59"/>
      <c r="K64" s="59"/>
      <c r="L64" s="59"/>
      <c r="M64" s="59"/>
      <c r="N64" s="59"/>
      <c r="O64" s="59"/>
      <c r="P64" s="59"/>
      <c r="Q64" s="59"/>
    </row>
    <row r="65" spans="1:17" ht="17.100000000000001" customHeight="1" x14ac:dyDescent="0.25">
      <c r="A65" s="130"/>
      <c r="B65" s="131"/>
      <c r="I65" s="59"/>
      <c r="J65" s="59"/>
      <c r="K65" s="59"/>
      <c r="L65" s="59"/>
      <c r="M65" s="59"/>
      <c r="N65" s="59"/>
      <c r="O65" s="59"/>
      <c r="P65" s="59"/>
      <c r="Q65" s="59"/>
    </row>
    <row r="66" spans="1:17" ht="17.100000000000001" customHeight="1" x14ac:dyDescent="0.25">
      <c r="A66" s="82" t="s">
        <v>149</v>
      </c>
      <c r="B66" s="83"/>
      <c r="C66" s="83"/>
      <c r="D66" s="83"/>
      <c r="E66" s="83"/>
      <c r="F66" s="83"/>
      <c r="G66" s="83"/>
      <c r="H66" s="83"/>
      <c r="I66" s="83"/>
      <c r="J66" s="83"/>
      <c r="K66" s="83"/>
      <c r="L66" s="83"/>
      <c r="M66" s="83"/>
      <c r="N66" s="83"/>
      <c r="O66" s="83"/>
      <c r="P66" s="83"/>
      <c r="Q66" s="83"/>
    </row>
    <row r="67" spans="1:17" ht="17.100000000000001" customHeight="1" x14ac:dyDescent="0.25">
      <c r="A67" s="113" t="s">
        <v>150</v>
      </c>
      <c r="B67" s="113"/>
      <c r="C67" s="113"/>
      <c r="D67" s="113"/>
      <c r="E67" s="113"/>
      <c r="F67" s="113"/>
      <c r="G67" s="113"/>
      <c r="H67" s="113"/>
      <c r="J67" s="78" t="s">
        <v>151</v>
      </c>
      <c r="K67" s="78"/>
      <c r="L67" s="78"/>
      <c r="M67" s="78"/>
      <c r="N67" s="78"/>
      <c r="O67" s="78"/>
      <c r="P67" s="78"/>
      <c r="Q67" s="78"/>
    </row>
    <row r="68" spans="1:17" ht="17.100000000000001" customHeight="1" x14ac:dyDescent="0.25">
      <c r="A68" s="114" t="s">
        <v>8</v>
      </c>
      <c r="B68" s="114" t="s">
        <v>9</v>
      </c>
      <c r="C68" s="115" t="s">
        <v>10</v>
      </c>
      <c r="D68" s="115" t="s">
        <v>11</v>
      </c>
      <c r="E68" s="115" t="s">
        <v>12</v>
      </c>
      <c r="F68" s="115" t="s">
        <v>13</v>
      </c>
      <c r="G68" s="115" t="s">
        <v>14</v>
      </c>
      <c r="H68" s="139" t="s">
        <v>15</v>
      </c>
      <c r="J68" s="10" t="s">
        <v>8</v>
      </c>
      <c r="K68" s="10" t="s">
        <v>9</v>
      </c>
      <c r="L68" s="58" t="s">
        <v>10</v>
      </c>
      <c r="M68" s="58" t="s">
        <v>11</v>
      </c>
      <c r="N68" s="58" t="s">
        <v>12</v>
      </c>
      <c r="O68" s="58" t="s">
        <v>13</v>
      </c>
      <c r="P68" s="58" t="s">
        <v>14</v>
      </c>
      <c r="Q68" s="58" t="s">
        <v>15</v>
      </c>
    </row>
    <row r="69" spans="1:17" ht="17.100000000000001" customHeight="1" x14ac:dyDescent="0.25">
      <c r="A69" s="123" t="s">
        <v>152</v>
      </c>
      <c r="B69" s="123" t="s">
        <v>153</v>
      </c>
      <c r="C69" s="125">
        <v>2</v>
      </c>
      <c r="D69" s="125">
        <v>0</v>
      </c>
      <c r="E69" s="125"/>
      <c r="F69" s="140">
        <f t="shared" ref="F69:F70" si="6">C69+D69/2+E69/2</f>
        <v>2</v>
      </c>
      <c r="G69" s="140">
        <v>3</v>
      </c>
      <c r="H69" s="120" t="s">
        <v>18</v>
      </c>
      <c r="J69" s="24" t="s">
        <v>154</v>
      </c>
      <c r="K69" s="1" t="s">
        <v>155</v>
      </c>
      <c r="L69" s="25">
        <v>2</v>
      </c>
      <c r="M69" s="25">
        <v>0</v>
      </c>
      <c r="N69" s="25"/>
      <c r="O69" s="9">
        <f t="shared" ref="O69:O73" si="7">L69+M69/2+N69/2</f>
        <v>2</v>
      </c>
      <c r="P69" s="2">
        <v>2</v>
      </c>
      <c r="Q69" s="2" t="s">
        <v>18</v>
      </c>
    </row>
    <row r="70" spans="1:17" ht="17.100000000000001" customHeight="1" x14ac:dyDescent="0.25">
      <c r="A70" s="123" t="s">
        <v>156</v>
      </c>
      <c r="B70" s="123" t="s">
        <v>157</v>
      </c>
      <c r="C70" s="125">
        <v>2</v>
      </c>
      <c r="D70" s="140">
        <v>0</v>
      </c>
      <c r="E70" s="140"/>
      <c r="F70" s="140">
        <f t="shared" si="6"/>
        <v>2</v>
      </c>
      <c r="G70" s="140">
        <v>4</v>
      </c>
      <c r="H70" s="120" t="s">
        <v>158</v>
      </c>
      <c r="J70" s="12" t="s">
        <v>159</v>
      </c>
      <c r="K70" s="1" t="s">
        <v>160</v>
      </c>
      <c r="L70" s="2">
        <v>2</v>
      </c>
      <c r="M70" s="2">
        <v>1</v>
      </c>
      <c r="N70" s="2"/>
      <c r="O70" s="5">
        <f t="shared" si="7"/>
        <v>2.5</v>
      </c>
      <c r="P70" s="2">
        <v>4</v>
      </c>
      <c r="Q70" s="2" t="s">
        <v>18</v>
      </c>
    </row>
    <row r="71" spans="1:17" ht="38.25" x14ac:dyDescent="0.25">
      <c r="A71" s="123" t="s">
        <v>161</v>
      </c>
      <c r="B71" s="123" t="s">
        <v>162</v>
      </c>
      <c r="C71" s="125">
        <v>1</v>
      </c>
      <c r="D71" s="125">
        <v>3</v>
      </c>
      <c r="E71" s="125"/>
      <c r="F71" s="140">
        <f>C71+D71/2+E71/2</f>
        <v>2.5</v>
      </c>
      <c r="G71" s="140">
        <v>6</v>
      </c>
      <c r="H71" s="141" t="s">
        <v>163</v>
      </c>
      <c r="J71" s="1" t="s">
        <v>164</v>
      </c>
      <c r="K71" s="1" t="s">
        <v>165</v>
      </c>
      <c r="L71" s="2">
        <v>1</v>
      </c>
      <c r="M71" s="2">
        <v>2</v>
      </c>
      <c r="N71" s="2"/>
      <c r="O71" s="5">
        <f t="shared" si="7"/>
        <v>2</v>
      </c>
      <c r="P71" s="2">
        <v>4</v>
      </c>
      <c r="Q71" s="2" t="s">
        <v>18</v>
      </c>
    </row>
    <row r="72" spans="1:17" ht="29.1" customHeight="1" x14ac:dyDescent="0.25">
      <c r="A72" s="123" t="s">
        <v>166</v>
      </c>
      <c r="B72" s="123" t="s">
        <v>167</v>
      </c>
      <c r="C72" s="118">
        <v>2</v>
      </c>
      <c r="D72" s="118">
        <v>1</v>
      </c>
      <c r="E72" s="118"/>
      <c r="F72" s="140">
        <f>C72+D72/2+E72/2</f>
        <v>2.5</v>
      </c>
      <c r="G72" s="121">
        <v>4</v>
      </c>
      <c r="H72" s="120" t="s">
        <v>18</v>
      </c>
      <c r="J72" s="1" t="s">
        <v>168</v>
      </c>
      <c r="K72" s="1" t="s">
        <v>169</v>
      </c>
      <c r="L72" s="2">
        <v>1</v>
      </c>
      <c r="M72" s="2">
        <v>1</v>
      </c>
      <c r="N72" s="2"/>
      <c r="O72" s="5">
        <f t="shared" si="7"/>
        <v>1.5</v>
      </c>
      <c r="P72" s="2">
        <v>3</v>
      </c>
      <c r="Q72" s="2" t="s">
        <v>18</v>
      </c>
    </row>
    <row r="73" spans="1:17" ht="17.100000000000001" customHeight="1" x14ac:dyDescent="0.25">
      <c r="A73" s="123" t="s">
        <v>170</v>
      </c>
      <c r="B73" s="123" t="s">
        <v>171</v>
      </c>
      <c r="C73" s="125">
        <v>1</v>
      </c>
      <c r="D73" s="125">
        <v>0</v>
      </c>
      <c r="E73" s="125"/>
      <c r="F73" s="140">
        <f>C73+D73/2+E73/2</f>
        <v>1</v>
      </c>
      <c r="G73" s="140">
        <v>6</v>
      </c>
      <c r="H73" s="120" t="s">
        <v>172</v>
      </c>
      <c r="J73" s="1" t="s">
        <v>173</v>
      </c>
      <c r="K73" s="1" t="s">
        <v>174</v>
      </c>
      <c r="L73" s="2">
        <v>1</v>
      </c>
      <c r="M73" s="2">
        <v>1</v>
      </c>
      <c r="N73" s="2"/>
      <c r="O73" s="5">
        <f t="shared" si="7"/>
        <v>1.5</v>
      </c>
      <c r="P73" s="2">
        <v>3</v>
      </c>
      <c r="Q73" s="2" t="s">
        <v>97</v>
      </c>
    </row>
    <row r="74" spans="1:17" ht="33" customHeight="1" x14ac:dyDescent="0.25">
      <c r="A74" s="123"/>
      <c r="B74" s="134" t="s">
        <v>175</v>
      </c>
      <c r="C74" s="142">
        <v>2</v>
      </c>
      <c r="D74" s="142">
        <v>1</v>
      </c>
      <c r="E74" s="142"/>
      <c r="F74" s="143">
        <f>C74+D74/2+E74/2</f>
        <v>2.5</v>
      </c>
      <c r="G74" s="142">
        <v>4</v>
      </c>
      <c r="H74" s="126"/>
      <c r="J74" s="1" t="s">
        <v>176</v>
      </c>
      <c r="K74" s="1" t="s">
        <v>177</v>
      </c>
      <c r="L74" s="2">
        <v>2</v>
      </c>
      <c r="M74" s="2">
        <v>0</v>
      </c>
      <c r="N74" s="2"/>
      <c r="O74" s="5">
        <f>L74+M74/2+N74/2</f>
        <v>2</v>
      </c>
      <c r="P74" s="2">
        <v>3</v>
      </c>
      <c r="Q74" s="2" t="s">
        <v>126</v>
      </c>
    </row>
    <row r="75" spans="1:17" ht="17.100000000000001" customHeight="1" x14ac:dyDescent="0.25">
      <c r="A75" s="123"/>
      <c r="B75" s="123" t="s">
        <v>178</v>
      </c>
      <c r="C75" s="118">
        <v>2</v>
      </c>
      <c r="D75" s="118">
        <v>1</v>
      </c>
      <c r="E75" s="118"/>
      <c r="F75" s="143">
        <f>C75+D75/2+E75/2</f>
        <v>2.5</v>
      </c>
      <c r="G75" s="118">
        <v>3</v>
      </c>
      <c r="H75" s="120" t="s">
        <v>18</v>
      </c>
      <c r="J75" s="1" t="s">
        <v>179</v>
      </c>
      <c r="K75" s="1" t="s">
        <v>180</v>
      </c>
      <c r="L75" s="4">
        <v>1</v>
      </c>
      <c r="M75" s="4">
        <v>1</v>
      </c>
      <c r="N75" s="4"/>
      <c r="O75" s="5">
        <f>L75+M75/2+N75/2</f>
        <v>1.5</v>
      </c>
      <c r="P75" s="5">
        <v>3</v>
      </c>
      <c r="Q75" s="2" t="s">
        <v>18</v>
      </c>
    </row>
    <row r="76" spans="1:17" ht="108" customHeight="1" x14ac:dyDescent="0.25">
      <c r="A76" s="123"/>
      <c r="B76" s="123"/>
      <c r="C76" s="118"/>
      <c r="D76" s="118"/>
      <c r="E76" s="118"/>
      <c r="F76" s="118"/>
      <c r="G76" s="118"/>
      <c r="H76" s="120"/>
      <c r="J76" s="1" t="s">
        <v>181</v>
      </c>
      <c r="K76" s="1" t="s">
        <v>182</v>
      </c>
      <c r="L76" s="2">
        <v>1</v>
      </c>
      <c r="M76" s="2">
        <v>1</v>
      </c>
      <c r="N76" s="2"/>
      <c r="O76" s="5">
        <f>L76+M76/2+N76/2</f>
        <v>1.5</v>
      </c>
      <c r="P76" s="2">
        <v>6</v>
      </c>
      <c r="Q76" s="46" t="s">
        <v>183</v>
      </c>
    </row>
    <row r="77" spans="1:17" ht="17.100000000000001" customHeight="1" x14ac:dyDescent="0.25">
      <c r="A77" s="144"/>
      <c r="B77" s="123"/>
      <c r="C77" s="145"/>
      <c r="D77" s="145"/>
      <c r="E77" s="145"/>
      <c r="F77" s="119"/>
      <c r="G77" s="118"/>
      <c r="H77" s="120"/>
      <c r="J77" s="24"/>
      <c r="K77" s="1" t="s">
        <v>67</v>
      </c>
      <c r="L77" s="7">
        <v>1</v>
      </c>
      <c r="M77" s="7">
        <v>1</v>
      </c>
      <c r="N77" s="7"/>
      <c r="O77" s="8">
        <f>L77+M77/2+N77/2</f>
        <v>1.5</v>
      </c>
      <c r="P77" s="7">
        <v>2</v>
      </c>
      <c r="Q77" s="2"/>
    </row>
    <row r="78" spans="1:17" ht="17.100000000000001" customHeight="1" x14ac:dyDescent="0.25">
      <c r="A78" s="123"/>
      <c r="B78" s="123"/>
      <c r="C78" s="125">
        <f>SUM(C69:C77)</f>
        <v>12</v>
      </c>
      <c r="D78" s="125">
        <f>SUM(D69:D77)</f>
        <v>6</v>
      </c>
      <c r="E78" s="125">
        <f>SUM(E69:E77)</f>
        <v>0</v>
      </c>
      <c r="F78" s="125">
        <f>SUM(F69:F77)</f>
        <v>15</v>
      </c>
      <c r="G78" s="125">
        <f>SUM(G68:G76)</f>
        <v>30</v>
      </c>
      <c r="H78" s="120"/>
      <c r="J78" s="1"/>
      <c r="K78" s="1"/>
      <c r="L78" s="2">
        <f>SUM(L69:L77)</f>
        <v>12</v>
      </c>
      <c r="M78" s="2">
        <f>SUM(M69:M77)</f>
        <v>8</v>
      </c>
      <c r="N78" s="2">
        <f>SUM(N69:N77)</f>
        <v>0</v>
      </c>
      <c r="O78" s="5">
        <f>SUM(O69:O77)</f>
        <v>16</v>
      </c>
      <c r="P78" s="2">
        <f>SUM(P68:P77)</f>
        <v>30</v>
      </c>
      <c r="Q78" s="2"/>
    </row>
    <row r="79" spans="1:17" ht="17.100000000000001" customHeight="1" x14ac:dyDescent="0.25">
      <c r="A79" s="114"/>
      <c r="B79" s="114" t="s">
        <v>74</v>
      </c>
      <c r="C79" s="146">
        <f>C78+D78+E78</f>
        <v>18</v>
      </c>
      <c r="D79" s="146"/>
      <c r="E79" s="146"/>
      <c r="F79" s="138">
        <f>F78</f>
        <v>15</v>
      </c>
      <c r="G79" s="138">
        <f>G78</f>
        <v>30</v>
      </c>
      <c r="H79" s="120"/>
      <c r="J79" s="10"/>
      <c r="K79" s="10" t="s">
        <v>74</v>
      </c>
      <c r="L79" s="79">
        <f>L78+M78+N78</f>
        <v>20</v>
      </c>
      <c r="M79" s="80"/>
      <c r="N79" s="81"/>
      <c r="O79" s="58">
        <f>O78</f>
        <v>16</v>
      </c>
      <c r="P79" s="26">
        <f>P78</f>
        <v>30</v>
      </c>
      <c r="Q79" s="2"/>
    </row>
    <row r="80" spans="1:17" ht="17.100000000000001" customHeight="1" x14ac:dyDescent="0.25">
      <c r="A80" s="147"/>
      <c r="B80" s="148"/>
      <c r="C80" s="148"/>
    </row>
    <row r="81" spans="1:17" ht="17.100000000000001" customHeight="1" x14ac:dyDescent="0.25">
      <c r="A81" s="147"/>
      <c r="C81" s="149"/>
      <c r="K81" s="10" t="s">
        <v>184</v>
      </c>
      <c r="L81" s="5">
        <f>COUNTA(K69:K77,B69:B76,B51:B60,K51,K32:K41,B32:B42,B9:B20,K9:K20)</f>
        <v>72</v>
      </c>
    </row>
    <row r="82" spans="1:17" ht="17.100000000000001" customHeight="1" x14ac:dyDescent="0.25">
      <c r="A82" s="147"/>
      <c r="C82" s="149"/>
      <c r="K82" s="10" t="s">
        <v>185</v>
      </c>
      <c r="L82" s="5">
        <f>SUM(C79,L79,C63,L45,C45,L25,C25)</f>
        <v>158</v>
      </c>
      <c r="M82" s="93" t="s">
        <v>186</v>
      </c>
      <c r="N82" s="94"/>
      <c r="O82" s="94"/>
      <c r="P82" s="94"/>
      <c r="Q82" s="94"/>
    </row>
    <row r="83" spans="1:17" ht="17.100000000000001" customHeight="1" x14ac:dyDescent="0.25">
      <c r="A83" s="147"/>
      <c r="C83" s="149"/>
      <c r="I83" s="27"/>
      <c r="K83" s="10" t="s">
        <v>187</v>
      </c>
      <c r="L83" s="5">
        <f>SUM(O79,F79,O63,F63,O45,F45,O25,F25)</f>
        <v>162.5</v>
      </c>
      <c r="M83" s="65"/>
    </row>
    <row r="84" spans="1:17" ht="17.100000000000001" customHeight="1" x14ac:dyDescent="0.25">
      <c r="A84" s="150"/>
      <c r="C84" s="149"/>
      <c r="D84" s="151"/>
      <c r="E84" s="151"/>
      <c r="F84" s="151"/>
      <c r="G84" s="151"/>
      <c r="H84" s="151"/>
      <c r="I84" s="28"/>
      <c r="J84" s="28"/>
      <c r="K84" s="29" t="s">
        <v>188</v>
      </c>
      <c r="L84" s="32">
        <f>SUM(P79,G79,G63,P63,P45,G45,G25,P25)</f>
        <v>240</v>
      </c>
      <c r="M84" s="28"/>
      <c r="N84" s="28"/>
      <c r="O84" s="28"/>
    </row>
    <row r="85" spans="1:17" ht="17.100000000000001" customHeight="1" x14ac:dyDescent="0.25">
      <c r="A85" s="150"/>
      <c r="C85" s="149"/>
      <c r="D85" s="151"/>
      <c r="E85" s="151"/>
      <c r="F85" s="151"/>
      <c r="G85" s="151"/>
      <c r="H85" s="151"/>
      <c r="I85" s="27"/>
      <c r="J85" s="27"/>
      <c r="K85" s="27"/>
      <c r="L85" s="27"/>
      <c r="M85" s="27"/>
      <c r="N85" s="27"/>
      <c r="O85" s="27"/>
    </row>
    <row r="86" spans="1:17" ht="17.100000000000001" customHeight="1" x14ac:dyDescent="0.25">
      <c r="A86" s="90" t="s">
        <v>189</v>
      </c>
      <c r="B86" s="91"/>
      <c r="C86" s="91"/>
      <c r="D86" s="91"/>
      <c r="E86" s="91"/>
      <c r="F86" s="91"/>
      <c r="G86" s="91"/>
      <c r="H86" s="91"/>
      <c r="I86" s="91"/>
      <c r="J86" s="91"/>
      <c r="K86" s="91"/>
      <c r="L86" s="91"/>
      <c r="M86" s="91"/>
      <c r="N86" s="91"/>
      <c r="O86" s="91"/>
      <c r="P86" s="91"/>
      <c r="Q86" s="92"/>
    </row>
    <row r="87" spans="1:17" ht="17.100000000000001" customHeight="1" x14ac:dyDescent="0.25">
      <c r="A87" s="152" t="s">
        <v>67</v>
      </c>
      <c r="B87" s="153"/>
      <c r="C87" s="153"/>
      <c r="D87" s="153"/>
      <c r="E87" s="153"/>
      <c r="F87" s="153"/>
      <c r="G87" s="153"/>
      <c r="H87" s="154"/>
      <c r="I87" s="30"/>
      <c r="J87" s="84" t="s">
        <v>190</v>
      </c>
      <c r="K87" s="84"/>
      <c r="L87" s="84"/>
      <c r="M87" s="84"/>
      <c r="N87" s="84"/>
      <c r="O87" s="84"/>
      <c r="P87" s="84"/>
      <c r="Q87" s="84"/>
    </row>
    <row r="88" spans="1:17" ht="17.100000000000001" customHeight="1" x14ac:dyDescent="0.25">
      <c r="A88" s="122" t="s">
        <v>8</v>
      </c>
      <c r="B88" s="122" t="s">
        <v>9</v>
      </c>
      <c r="C88" s="122" t="s">
        <v>10</v>
      </c>
      <c r="D88" s="122" t="s">
        <v>11</v>
      </c>
      <c r="E88" s="122" t="s">
        <v>12</v>
      </c>
      <c r="F88" s="122" t="s">
        <v>13</v>
      </c>
      <c r="G88" s="122" t="s">
        <v>14</v>
      </c>
      <c r="H88" s="122" t="s">
        <v>191</v>
      </c>
      <c r="I88" s="30"/>
      <c r="J88" s="60" t="s">
        <v>8</v>
      </c>
      <c r="K88" s="60" t="s">
        <v>9</v>
      </c>
      <c r="L88" s="60" t="s">
        <v>10</v>
      </c>
      <c r="M88" s="60" t="s">
        <v>11</v>
      </c>
      <c r="N88" s="60" t="s">
        <v>12</v>
      </c>
      <c r="O88" s="60" t="s">
        <v>13</v>
      </c>
      <c r="P88" s="60" t="s">
        <v>14</v>
      </c>
      <c r="Q88" s="60" t="s">
        <v>191</v>
      </c>
    </row>
    <row r="89" spans="1:17" ht="17.100000000000001" customHeight="1" x14ac:dyDescent="0.25">
      <c r="A89" s="155" t="s">
        <v>192</v>
      </c>
      <c r="B89" s="156" t="s">
        <v>193</v>
      </c>
      <c r="C89" s="121">
        <v>1</v>
      </c>
      <c r="D89" s="121">
        <v>1</v>
      </c>
      <c r="E89" s="157">
        <v>0</v>
      </c>
      <c r="F89" s="158">
        <v>1.5</v>
      </c>
      <c r="G89" s="121">
        <v>2</v>
      </c>
      <c r="H89" s="155" t="s">
        <v>194</v>
      </c>
      <c r="I89" s="30"/>
      <c r="J89" s="33" t="s">
        <v>195</v>
      </c>
      <c r="K89" s="12" t="s">
        <v>196</v>
      </c>
      <c r="L89" s="13">
        <v>2</v>
      </c>
      <c r="M89" s="13">
        <v>0</v>
      </c>
      <c r="N89" s="13"/>
      <c r="O89" s="34">
        <v>2</v>
      </c>
      <c r="P89" s="13">
        <v>3</v>
      </c>
      <c r="Q89" s="35" t="s">
        <v>18</v>
      </c>
    </row>
    <row r="90" spans="1:17" ht="17.100000000000001" customHeight="1" x14ac:dyDescent="0.25">
      <c r="A90" s="155" t="s">
        <v>197</v>
      </c>
      <c r="B90" s="156" t="s">
        <v>198</v>
      </c>
      <c r="C90" s="121">
        <v>1</v>
      </c>
      <c r="D90" s="121">
        <v>1</v>
      </c>
      <c r="E90" s="157">
        <v>0</v>
      </c>
      <c r="F90" s="158">
        <v>1.5</v>
      </c>
      <c r="G90" s="121">
        <v>2</v>
      </c>
      <c r="H90" s="155" t="s">
        <v>194</v>
      </c>
      <c r="I90" s="30"/>
      <c r="J90" s="33" t="s">
        <v>199</v>
      </c>
      <c r="K90" s="12" t="s">
        <v>200</v>
      </c>
      <c r="L90" s="13">
        <v>2</v>
      </c>
      <c r="M90" s="13">
        <v>0</v>
      </c>
      <c r="N90" s="13"/>
      <c r="O90" s="34">
        <v>2</v>
      </c>
      <c r="P90" s="13">
        <v>3</v>
      </c>
      <c r="Q90" s="35" t="s">
        <v>18</v>
      </c>
    </row>
    <row r="91" spans="1:17" ht="17.100000000000001" customHeight="1" x14ac:dyDescent="0.25">
      <c r="A91" s="155" t="s">
        <v>201</v>
      </c>
      <c r="B91" s="156" t="s">
        <v>202</v>
      </c>
      <c r="C91" s="121">
        <v>1</v>
      </c>
      <c r="D91" s="121">
        <v>1</v>
      </c>
      <c r="E91" s="157">
        <v>0</v>
      </c>
      <c r="F91" s="158">
        <v>1.5</v>
      </c>
      <c r="G91" s="121">
        <v>2</v>
      </c>
      <c r="H91" s="155" t="s">
        <v>194</v>
      </c>
      <c r="I91" s="30"/>
      <c r="J91" s="33" t="s">
        <v>203</v>
      </c>
      <c r="K91" s="12" t="s">
        <v>204</v>
      </c>
      <c r="L91" s="13">
        <v>2</v>
      </c>
      <c r="M91" s="13">
        <v>0</v>
      </c>
      <c r="N91" s="35"/>
      <c r="O91" s="36">
        <f t="shared" ref="O91:O96" si="8">L91+M91/2+N91/2</f>
        <v>2</v>
      </c>
      <c r="P91" s="37">
        <v>3</v>
      </c>
      <c r="Q91" s="13" t="s">
        <v>18</v>
      </c>
    </row>
    <row r="92" spans="1:17" s="20" customFormat="1" ht="17.100000000000001" customHeight="1" x14ac:dyDescent="0.25">
      <c r="A92" s="155" t="s">
        <v>205</v>
      </c>
      <c r="B92" s="156" t="s">
        <v>206</v>
      </c>
      <c r="C92" s="121">
        <v>1</v>
      </c>
      <c r="D92" s="121">
        <v>1</v>
      </c>
      <c r="E92" s="157">
        <v>0</v>
      </c>
      <c r="F92" s="158">
        <v>1.5</v>
      </c>
      <c r="G92" s="121">
        <v>2</v>
      </c>
      <c r="H92" s="155" t="s">
        <v>194</v>
      </c>
      <c r="I92" s="38"/>
      <c r="J92" s="33" t="s">
        <v>207</v>
      </c>
      <c r="K92" s="12" t="s">
        <v>208</v>
      </c>
      <c r="L92" s="13">
        <v>2</v>
      </c>
      <c r="M92" s="13">
        <v>0</v>
      </c>
      <c r="N92" s="35"/>
      <c r="O92" s="36">
        <f t="shared" si="8"/>
        <v>2</v>
      </c>
      <c r="P92" s="37">
        <v>3</v>
      </c>
      <c r="Q92" s="13" t="s">
        <v>18</v>
      </c>
    </row>
    <row r="93" spans="1:17" s="20" customFormat="1" ht="17.100000000000001" customHeight="1" x14ac:dyDescent="0.25">
      <c r="A93" s="155" t="s">
        <v>209</v>
      </c>
      <c r="B93" s="156" t="s">
        <v>210</v>
      </c>
      <c r="C93" s="121">
        <v>1</v>
      </c>
      <c r="D93" s="121">
        <v>1</v>
      </c>
      <c r="E93" s="157">
        <v>0</v>
      </c>
      <c r="F93" s="158">
        <v>1.5</v>
      </c>
      <c r="G93" s="121">
        <v>2</v>
      </c>
      <c r="H93" s="155" t="s">
        <v>194</v>
      </c>
      <c r="I93" s="38"/>
      <c r="J93" s="33" t="s">
        <v>211</v>
      </c>
      <c r="K93" s="12" t="s">
        <v>212</v>
      </c>
      <c r="L93" s="13">
        <v>2</v>
      </c>
      <c r="M93" s="13">
        <v>0</v>
      </c>
      <c r="N93" s="35"/>
      <c r="O93" s="36">
        <f t="shared" si="8"/>
        <v>2</v>
      </c>
      <c r="P93" s="37">
        <v>3</v>
      </c>
      <c r="Q93" s="13" t="s">
        <v>18</v>
      </c>
    </row>
    <row r="94" spans="1:17" s="20" customFormat="1" ht="17.100000000000001" customHeight="1" x14ac:dyDescent="0.25">
      <c r="A94" s="155" t="s">
        <v>213</v>
      </c>
      <c r="B94" s="156" t="s">
        <v>214</v>
      </c>
      <c r="C94" s="121">
        <v>1</v>
      </c>
      <c r="D94" s="121">
        <v>1</v>
      </c>
      <c r="E94" s="157">
        <v>0</v>
      </c>
      <c r="F94" s="158">
        <v>1.5</v>
      </c>
      <c r="G94" s="121">
        <v>2</v>
      </c>
      <c r="H94" s="155" t="s">
        <v>194</v>
      </c>
      <c r="I94" s="38"/>
      <c r="J94" s="33" t="s">
        <v>215</v>
      </c>
      <c r="K94" s="12" t="s">
        <v>216</v>
      </c>
      <c r="L94" s="13">
        <v>2</v>
      </c>
      <c r="M94" s="13">
        <v>0</v>
      </c>
      <c r="N94" s="35"/>
      <c r="O94" s="36">
        <f t="shared" si="8"/>
        <v>2</v>
      </c>
      <c r="P94" s="37">
        <v>3</v>
      </c>
      <c r="Q94" s="13" t="s">
        <v>18</v>
      </c>
    </row>
    <row r="95" spans="1:17" s="20" customFormat="1" ht="17.100000000000001" customHeight="1" x14ac:dyDescent="0.25">
      <c r="A95" s="155" t="s">
        <v>217</v>
      </c>
      <c r="B95" s="156" t="s">
        <v>218</v>
      </c>
      <c r="C95" s="121">
        <v>1</v>
      </c>
      <c r="D95" s="121">
        <v>1</v>
      </c>
      <c r="E95" s="157">
        <v>0</v>
      </c>
      <c r="F95" s="158">
        <v>1.5</v>
      </c>
      <c r="G95" s="121">
        <v>2</v>
      </c>
      <c r="H95" s="155" t="s">
        <v>213</v>
      </c>
      <c r="I95" s="38"/>
      <c r="J95" s="33" t="s">
        <v>219</v>
      </c>
      <c r="K95" s="12" t="s">
        <v>220</v>
      </c>
      <c r="L95" s="13">
        <v>2</v>
      </c>
      <c r="M95" s="13">
        <v>0</v>
      </c>
      <c r="N95" s="35"/>
      <c r="O95" s="36">
        <f t="shared" si="8"/>
        <v>2</v>
      </c>
      <c r="P95" s="37">
        <v>3</v>
      </c>
      <c r="Q95" s="13" t="s">
        <v>18</v>
      </c>
    </row>
    <row r="96" spans="1:17" ht="17.100000000000001" customHeight="1" x14ac:dyDescent="0.25">
      <c r="A96" s="155" t="s">
        <v>221</v>
      </c>
      <c r="B96" s="156" t="s">
        <v>222</v>
      </c>
      <c r="C96" s="121">
        <v>1</v>
      </c>
      <c r="D96" s="121">
        <v>1</v>
      </c>
      <c r="E96" s="157">
        <v>0</v>
      </c>
      <c r="F96" s="158">
        <v>1.5</v>
      </c>
      <c r="G96" s="121">
        <v>2</v>
      </c>
      <c r="H96" s="155" t="s">
        <v>194</v>
      </c>
      <c r="I96" s="38"/>
      <c r="J96" s="33" t="s">
        <v>223</v>
      </c>
      <c r="K96" s="12" t="s">
        <v>224</v>
      </c>
      <c r="L96" s="13">
        <v>2</v>
      </c>
      <c r="M96" s="13">
        <v>0</v>
      </c>
      <c r="N96" s="35"/>
      <c r="O96" s="36">
        <f t="shared" si="8"/>
        <v>2</v>
      </c>
      <c r="P96" s="37">
        <v>3</v>
      </c>
      <c r="Q96" s="13" t="s">
        <v>18</v>
      </c>
    </row>
    <row r="97" spans="1:17" s="20" customFormat="1" ht="17.100000000000001" customHeight="1" x14ac:dyDescent="0.25">
      <c r="A97" s="155" t="s">
        <v>225</v>
      </c>
      <c r="B97" s="156" t="s">
        <v>226</v>
      </c>
      <c r="C97" s="121">
        <v>1</v>
      </c>
      <c r="D97" s="121">
        <v>1</v>
      </c>
      <c r="E97" s="157">
        <v>0</v>
      </c>
      <c r="F97" s="158">
        <v>1.5</v>
      </c>
      <c r="G97" s="121">
        <v>2</v>
      </c>
      <c r="H97" s="155" t="s">
        <v>221</v>
      </c>
      <c r="I97" s="11"/>
      <c r="J97" s="89" t="s">
        <v>227</v>
      </c>
      <c r="K97" s="89"/>
      <c r="L97" s="89"/>
      <c r="M97" s="89"/>
      <c r="N97" s="89"/>
      <c r="O97" s="89"/>
      <c r="P97" s="89"/>
      <c r="Q97" s="89"/>
    </row>
    <row r="98" spans="1:17" s="20" customFormat="1" ht="17.100000000000001" customHeight="1" x14ac:dyDescent="0.25">
      <c r="A98" s="155" t="s">
        <v>228</v>
      </c>
      <c r="B98" s="156" t="s">
        <v>229</v>
      </c>
      <c r="C98" s="121">
        <v>1</v>
      </c>
      <c r="D98" s="121">
        <v>1</v>
      </c>
      <c r="E98" s="157">
        <v>0</v>
      </c>
      <c r="F98" s="158">
        <v>1.5</v>
      </c>
      <c r="G98" s="121">
        <v>2</v>
      </c>
      <c r="H98" s="155" t="s">
        <v>194</v>
      </c>
      <c r="I98" s="11"/>
      <c r="J98" s="60" t="s">
        <v>8</v>
      </c>
      <c r="K98" s="60" t="s">
        <v>9</v>
      </c>
      <c r="L98" s="60" t="s">
        <v>10</v>
      </c>
      <c r="M98" s="60" t="s">
        <v>11</v>
      </c>
      <c r="N98" s="60" t="s">
        <v>12</v>
      </c>
      <c r="O98" s="60" t="s">
        <v>13</v>
      </c>
      <c r="P98" s="60" t="s">
        <v>14</v>
      </c>
      <c r="Q98" s="60" t="s">
        <v>191</v>
      </c>
    </row>
    <row r="99" spans="1:17" ht="17.100000000000001" customHeight="1" x14ac:dyDescent="0.25">
      <c r="A99" s="155" t="s">
        <v>230</v>
      </c>
      <c r="B99" s="156" t="s">
        <v>231</v>
      </c>
      <c r="C99" s="121">
        <v>1</v>
      </c>
      <c r="D99" s="121">
        <v>1</v>
      </c>
      <c r="E99" s="157">
        <v>0</v>
      </c>
      <c r="F99" s="158">
        <v>1.5</v>
      </c>
      <c r="G99" s="121">
        <v>2</v>
      </c>
      <c r="H99" s="155" t="s">
        <v>228</v>
      </c>
      <c r="J99" s="31" t="s">
        <v>232</v>
      </c>
      <c r="K99" s="12" t="s">
        <v>233</v>
      </c>
      <c r="L99" s="13">
        <v>2</v>
      </c>
      <c r="M99" s="13">
        <v>1</v>
      </c>
      <c r="N99" s="13"/>
      <c r="O99" s="34">
        <v>2.5</v>
      </c>
      <c r="P99" s="37">
        <v>4</v>
      </c>
      <c r="Q99" s="37" t="s">
        <v>234</v>
      </c>
    </row>
    <row r="100" spans="1:17" s="20" customFormat="1" x14ac:dyDescent="0.25">
      <c r="A100" s="121" t="s">
        <v>235</v>
      </c>
      <c r="B100" s="159" t="s">
        <v>236</v>
      </c>
      <c r="C100" s="121">
        <v>1</v>
      </c>
      <c r="D100" s="121">
        <v>1</v>
      </c>
      <c r="E100" s="157">
        <v>0</v>
      </c>
      <c r="F100" s="158">
        <v>1.5</v>
      </c>
      <c r="G100" s="121">
        <v>2</v>
      </c>
      <c r="H100" s="160" t="s">
        <v>18</v>
      </c>
      <c r="I100" s="11"/>
      <c r="J100" s="31" t="s">
        <v>237</v>
      </c>
      <c r="K100" s="12" t="s">
        <v>238</v>
      </c>
      <c r="L100" s="13">
        <v>2</v>
      </c>
      <c r="M100" s="13">
        <v>1</v>
      </c>
      <c r="N100" s="13"/>
      <c r="O100" s="32">
        <f>L100+M100/2+N100/2</f>
        <v>2.5</v>
      </c>
      <c r="P100" s="37">
        <v>4</v>
      </c>
      <c r="Q100" s="13" t="s">
        <v>18</v>
      </c>
    </row>
    <row r="101" spans="1:17" s="20" customFormat="1" x14ac:dyDescent="0.25">
      <c r="A101" s="155" t="s">
        <v>239</v>
      </c>
      <c r="B101" s="159" t="s">
        <v>240</v>
      </c>
      <c r="C101" s="121">
        <v>1</v>
      </c>
      <c r="D101" s="121">
        <v>1</v>
      </c>
      <c r="E101" s="157">
        <v>0</v>
      </c>
      <c r="F101" s="158">
        <v>1.5</v>
      </c>
      <c r="G101" s="121">
        <v>2</v>
      </c>
      <c r="H101" s="161" t="s">
        <v>18</v>
      </c>
      <c r="I101" s="11"/>
      <c r="J101" s="33" t="s">
        <v>241</v>
      </c>
      <c r="K101" s="39" t="s">
        <v>242</v>
      </c>
      <c r="L101" s="13">
        <v>2</v>
      </c>
      <c r="M101" s="33">
        <v>1</v>
      </c>
      <c r="N101" s="33"/>
      <c r="O101" s="33">
        <f>L101+M101/2+N101/2</f>
        <v>2.5</v>
      </c>
      <c r="P101" s="37">
        <v>4</v>
      </c>
      <c r="Q101" s="33" t="s">
        <v>243</v>
      </c>
    </row>
    <row r="102" spans="1:17" x14ac:dyDescent="0.25">
      <c r="A102" s="121" t="s">
        <v>244</v>
      </c>
      <c r="B102" s="162" t="s">
        <v>245</v>
      </c>
      <c r="C102" s="121">
        <v>1</v>
      </c>
      <c r="D102" s="121">
        <v>1</v>
      </c>
      <c r="E102" s="157">
        <v>0</v>
      </c>
      <c r="F102" s="158">
        <v>1.5</v>
      </c>
      <c r="G102" s="121">
        <v>2</v>
      </c>
      <c r="H102" s="160" t="s">
        <v>18</v>
      </c>
      <c r="J102" s="31" t="s">
        <v>246</v>
      </c>
      <c r="K102" s="12" t="s">
        <v>247</v>
      </c>
      <c r="L102" s="13">
        <v>2</v>
      </c>
      <c r="M102" s="13">
        <v>1</v>
      </c>
      <c r="N102" s="13"/>
      <c r="O102" s="34">
        <v>2.5</v>
      </c>
      <c r="P102" s="37">
        <v>4</v>
      </c>
      <c r="Q102" s="33" t="s">
        <v>18</v>
      </c>
    </row>
    <row r="103" spans="1:17" s="20" customFormat="1" x14ac:dyDescent="0.25">
      <c r="A103" s="121" t="s">
        <v>248</v>
      </c>
      <c r="B103" s="162" t="s">
        <v>249</v>
      </c>
      <c r="C103" s="121">
        <v>1</v>
      </c>
      <c r="D103" s="121">
        <v>1</v>
      </c>
      <c r="E103" s="157">
        <v>0</v>
      </c>
      <c r="F103" s="158">
        <v>1.5</v>
      </c>
      <c r="G103" s="121">
        <v>2</v>
      </c>
      <c r="H103" s="160" t="s">
        <v>18</v>
      </c>
      <c r="I103" s="11"/>
      <c r="J103" s="31" t="s">
        <v>250</v>
      </c>
      <c r="K103" s="12" t="s">
        <v>251</v>
      </c>
      <c r="L103" s="13">
        <v>2</v>
      </c>
      <c r="M103" s="13">
        <v>1</v>
      </c>
      <c r="N103" s="13"/>
      <c r="O103" s="34">
        <v>2.5</v>
      </c>
      <c r="P103" s="37">
        <v>4</v>
      </c>
      <c r="Q103" s="37" t="s">
        <v>234</v>
      </c>
    </row>
    <row r="104" spans="1:17" s="20" customFormat="1" x14ac:dyDescent="0.25">
      <c r="A104" s="121" t="s">
        <v>252</v>
      </c>
      <c r="B104" s="162" t="s">
        <v>253</v>
      </c>
      <c r="C104" s="121">
        <v>1</v>
      </c>
      <c r="D104" s="121">
        <v>1</v>
      </c>
      <c r="E104" s="157">
        <v>0</v>
      </c>
      <c r="F104" s="158">
        <v>1.5</v>
      </c>
      <c r="G104" s="121">
        <v>2</v>
      </c>
      <c r="H104" s="160" t="s">
        <v>18</v>
      </c>
      <c r="I104" s="11"/>
      <c r="J104" s="13" t="s">
        <v>254</v>
      </c>
      <c r="K104" s="12" t="s">
        <v>255</v>
      </c>
      <c r="L104" s="13">
        <v>2</v>
      </c>
      <c r="M104" s="35">
        <v>1</v>
      </c>
      <c r="N104" s="35"/>
      <c r="O104" s="36">
        <f>L104+M104/2+N104/2</f>
        <v>2.5</v>
      </c>
      <c r="P104" s="37">
        <v>4</v>
      </c>
      <c r="Q104" s="13" t="s">
        <v>18</v>
      </c>
    </row>
    <row r="105" spans="1:17" s="20" customFormat="1" x14ac:dyDescent="0.25">
      <c r="A105" s="121" t="s">
        <v>256</v>
      </c>
      <c r="B105" s="162" t="s">
        <v>257</v>
      </c>
      <c r="C105" s="121">
        <v>1</v>
      </c>
      <c r="D105" s="121">
        <v>1</v>
      </c>
      <c r="E105" s="157">
        <v>0</v>
      </c>
      <c r="F105" s="158">
        <v>1.5</v>
      </c>
      <c r="G105" s="121">
        <v>2</v>
      </c>
      <c r="H105" s="160" t="s">
        <v>18</v>
      </c>
      <c r="I105" s="11"/>
      <c r="J105" s="13" t="s">
        <v>258</v>
      </c>
      <c r="K105" s="12" t="s">
        <v>259</v>
      </c>
      <c r="L105" s="13">
        <v>2</v>
      </c>
      <c r="M105" s="35">
        <v>1</v>
      </c>
      <c r="N105" s="35"/>
      <c r="O105" s="36">
        <f>L105+M105/2+N105/2</f>
        <v>2.5</v>
      </c>
      <c r="P105" s="37">
        <v>4</v>
      </c>
      <c r="Q105" s="13" t="s">
        <v>260</v>
      </c>
    </row>
    <row r="106" spans="1:17" s="20" customFormat="1" x14ac:dyDescent="0.25">
      <c r="A106" s="121" t="s">
        <v>261</v>
      </c>
      <c r="B106" s="156" t="s">
        <v>262</v>
      </c>
      <c r="C106" s="121">
        <v>1</v>
      </c>
      <c r="D106" s="121">
        <v>1</v>
      </c>
      <c r="E106" s="157">
        <v>0</v>
      </c>
      <c r="F106" s="158">
        <v>1.5</v>
      </c>
      <c r="G106" s="121">
        <v>2</v>
      </c>
      <c r="H106" s="160" t="s">
        <v>18</v>
      </c>
      <c r="I106" s="11"/>
      <c r="J106" s="13" t="s">
        <v>263</v>
      </c>
      <c r="K106" s="6" t="s">
        <v>264</v>
      </c>
      <c r="L106" s="13">
        <v>2</v>
      </c>
      <c r="M106" s="13">
        <v>1</v>
      </c>
      <c r="N106" s="13"/>
      <c r="O106" s="34">
        <f>L106+M106/2+N106/2</f>
        <v>2.5</v>
      </c>
      <c r="P106" s="37">
        <v>4</v>
      </c>
      <c r="Q106" s="37" t="s">
        <v>265</v>
      </c>
    </row>
    <row r="107" spans="1:17" x14ac:dyDescent="0.25">
      <c r="A107" s="118" t="s">
        <v>266</v>
      </c>
      <c r="B107" s="123" t="s">
        <v>267</v>
      </c>
      <c r="C107" s="121">
        <v>1</v>
      </c>
      <c r="D107" s="121">
        <v>1</v>
      </c>
      <c r="E107" s="157">
        <v>0</v>
      </c>
      <c r="F107" s="158">
        <v>1.5</v>
      </c>
      <c r="G107" s="121">
        <v>2</v>
      </c>
      <c r="H107" s="160" t="s">
        <v>18</v>
      </c>
      <c r="J107" s="13" t="s">
        <v>268</v>
      </c>
      <c r="K107" s="6" t="s">
        <v>269</v>
      </c>
      <c r="L107" s="13">
        <v>2</v>
      </c>
      <c r="M107" s="13">
        <v>1</v>
      </c>
      <c r="N107" s="13"/>
      <c r="O107" s="34">
        <f>L107+M107/2+N107/2</f>
        <v>2.5</v>
      </c>
      <c r="P107" s="37">
        <v>4</v>
      </c>
      <c r="Q107" s="37" t="s">
        <v>234</v>
      </c>
    </row>
    <row r="108" spans="1:17" x14ac:dyDescent="0.25">
      <c r="A108" s="152" t="s">
        <v>270</v>
      </c>
      <c r="B108" s="153"/>
      <c r="C108" s="153"/>
      <c r="D108" s="153"/>
      <c r="E108" s="153"/>
      <c r="F108" s="153"/>
      <c r="G108" s="153"/>
      <c r="H108" s="154"/>
      <c r="J108" s="40"/>
      <c r="K108" s="41"/>
      <c r="L108" s="40"/>
      <c r="M108" s="40"/>
      <c r="N108" s="40"/>
      <c r="O108" s="42"/>
      <c r="P108" s="43"/>
      <c r="Q108" s="43"/>
    </row>
    <row r="109" spans="1:17" x14ac:dyDescent="0.25">
      <c r="A109" s="122" t="s">
        <v>8</v>
      </c>
      <c r="B109" s="122" t="s">
        <v>9</v>
      </c>
      <c r="C109" s="122" t="s">
        <v>10</v>
      </c>
      <c r="D109" s="122" t="s">
        <v>11</v>
      </c>
      <c r="E109" s="122" t="s">
        <v>12</v>
      </c>
      <c r="F109" s="122" t="s">
        <v>13</v>
      </c>
      <c r="G109" s="122" t="s">
        <v>14</v>
      </c>
      <c r="H109" s="122" t="s">
        <v>191</v>
      </c>
    </row>
    <row r="110" spans="1:17" x14ac:dyDescent="0.25">
      <c r="A110" s="155" t="s">
        <v>271</v>
      </c>
      <c r="B110" s="163" t="s">
        <v>272</v>
      </c>
      <c r="C110" s="155">
        <v>2</v>
      </c>
      <c r="D110" s="155">
        <v>1</v>
      </c>
      <c r="E110" s="155"/>
      <c r="F110" s="155">
        <v>2.5</v>
      </c>
      <c r="G110" s="155">
        <v>3</v>
      </c>
      <c r="H110" s="160" t="s">
        <v>18</v>
      </c>
      <c r="I110" s="66"/>
      <c r="J110" s="66"/>
      <c r="K110" s="66"/>
      <c r="L110" s="67"/>
      <c r="M110" s="67"/>
      <c r="N110" s="67"/>
      <c r="O110" s="67"/>
      <c r="P110" s="67"/>
      <c r="Q110" s="66"/>
    </row>
  </sheetData>
  <mergeCells count="34">
    <mergeCell ref="A6:Q6"/>
    <mergeCell ref="A7:H7"/>
    <mergeCell ref="J7:Q7"/>
    <mergeCell ref="A1:Q1"/>
    <mergeCell ref="A2:Q2"/>
    <mergeCell ref="A3:Q3"/>
    <mergeCell ref="A4:Q4"/>
    <mergeCell ref="A5:Q5"/>
    <mergeCell ref="C26:E26"/>
    <mergeCell ref="L26:N26"/>
    <mergeCell ref="J30:Q30"/>
    <mergeCell ref="C45:E45"/>
    <mergeCell ref="L45:N45"/>
    <mergeCell ref="A28:Q28"/>
    <mergeCell ref="J97:Q97"/>
    <mergeCell ref="A108:H108"/>
    <mergeCell ref="A66:Q66"/>
    <mergeCell ref="A67:H67"/>
    <mergeCell ref="J67:Q67"/>
    <mergeCell ref="C79:E79"/>
    <mergeCell ref="L79:N79"/>
    <mergeCell ref="A86:Q86"/>
    <mergeCell ref="M82:Q82"/>
    <mergeCell ref="C63:E63"/>
    <mergeCell ref="L63:N63"/>
    <mergeCell ref="A29:Q29"/>
    <mergeCell ref="A30:H30"/>
    <mergeCell ref="A87:H87"/>
    <mergeCell ref="J87:Q87"/>
    <mergeCell ref="A49:H49"/>
    <mergeCell ref="J49:Q49"/>
    <mergeCell ref="K55:K61"/>
    <mergeCell ref="A47:Q47"/>
    <mergeCell ref="A48:Q48"/>
  </mergeCells>
  <pageMargins left="0.25" right="0.25" top="0.75" bottom="0.75" header="0.3" footer="0.3"/>
  <pageSetup paperSize="8"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Piri Reis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Ece CEYLANI</dc:creator>
  <cp:keywords/>
  <dc:description/>
  <cp:lastModifiedBy>mesut can koseoglu</cp:lastModifiedBy>
  <cp:revision/>
  <dcterms:created xsi:type="dcterms:W3CDTF">2020-09-17T08:00:04Z</dcterms:created>
  <dcterms:modified xsi:type="dcterms:W3CDTF">2023-08-18T07:29:20Z</dcterms:modified>
  <cp:category/>
  <cp:contentStatus/>
</cp:coreProperties>
</file>